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75" windowWidth="19155" windowHeight="11250" tabRatio="881" firstSheet="3" activeTab="8"/>
  </bookViews>
  <sheets>
    <sheet name="Rregjistrimet 9 Vjeçare" sheetId="1" r:id="rId1"/>
    <sheet name="Balancimi Qershor-Shtator" sheetId="6" r:id="rId2"/>
    <sheet name="Regjistrimet 9 Vjeçare (Moshat)" sheetId="2" r:id="rId3"/>
    <sheet name="Mesues 9 Vj. Shtator" sheetId="3" r:id="rId4"/>
    <sheet name="Kopshte ne shtator" sheetId="4" r:id="rId5"/>
    <sheet name="Regj. e Mesme Shtator, Nxenes" sheetId="7" r:id="rId6"/>
    <sheet name="Regj. e Mesme Shtator, Moshat" sheetId="8" r:id="rId7"/>
    <sheet name="Regj. e Mesme Shtator, Mesues" sheetId="9" r:id="rId8"/>
    <sheet name="Model shtator" sheetId="11" r:id="rId9"/>
  </sheets>
  <definedNames>
    <definedName name="_xlnm._FilterDatabase" localSheetId="4" hidden="1">'Kopshte ne shtator'!$A$4:$BK$95</definedName>
    <definedName name="_xlnm._FilterDatabase" localSheetId="3" hidden="1">'Mesues 9 Vj. Shtator'!$A$5:$CR$148</definedName>
    <definedName name="_xlnm._FilterDatabase" localSheetId="7" hidden="1">'Regj. e Mesme Shtator, Mesues'!$A$5:$BU$50</definedName>
    <definedName name="_xlnm._FilterDatabase" localSheetId="6" hidden="1">'Regj. e Mesme Shtator, Moshat'!$A$5:$DK$50</definedName>
    <definedName name="_xlnm._FilterDatabase" localSheetId="5" hidden="1">'Regj. e Mesme Shtator, Nxenes'!$A$5:$AY$50</definedName>
    <definedName name="_xlnm._FilterDatabase" localSheetId="2" hidden="1">'Regjistrimet 9 Vjeçare (Moshat)'!$A$5:$HH$146</definedName>
    <definedName name="_xlnm._FilterDatabase" localSheetId="0" hidden="1">'Rregjistrimet 9 Vjeçare'!$A$1:$CS$146</definedName>
  </definedNames>
  <calcPr calcId="125725"/>
</workbook>
</file>

<file path=xl/calcChain.xml><?xml version="1.0" encoding="utf-8"?>
<calcChain xmlns="http://schemas.openxmlformats.org/spreadsheetml/2006/main">
  <c r="CL100" i="1"/>
  <c r="BZ100"/>
  <c r="BX100"/>
  <c r="BY100"/>
  <c r="BC100"/>
  <c r="BD100"/>
  <c r="BE100"/>
  <c r="AJ100"/>
  <c r="AI100"/>
  <c r="AH100"/>
  <c r="S6" i="9" l="1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Z6" i="7"/>
  <c r="AA6"/>
  <c r="AB6"/>
  <c r="AK6"/>
  <c r="AL6"/>
  <c r="AM6"/>
  <c r="AR6"/>
  <c r="Z7"/>
  <c r="AA7"/>
  <c r="AB7" s="1"/>
  <c r="AK7"/>
  <c r="AL7"/>
  <c r="AM7" s="1"/>
  <c r="AR7"/>
  <c r="Z8"/>
  <c r="AA8"/>
  <c r="AB8" s="1"/>
  <c r="AK8"/>
  <c r="AL8"/>
  <c r="AM8"/>
  <c r="AR8"/>
  <c r="Z9"/>
  <c r="AA9"/>
  <c r="AB9"/>
  <c r="AK9"/>
  <c r="AL9"/>
  <c r="AM9" s="1"/>
  <c r="AR9"/>
  <c r="Z10"/>
  <c r="AA10"/>
  <c r="AB10" s="1"/>
  <c r="AK10"/>
  <c r="AL10"/>
  <c r="AM10"/>
  <c r="AR10"/>
  <c r="Z11"/>
  <c r="AA11"/>
  <c r="AB11"/>
  <c r="AK11"/>
  <c r="AL11"/>
  <c r="AM11" s="1"/>
  <c r="AR11"/>
  <c r="Z12"/>
  <c r="AA12"/>
  <c r="AB12" s="1"/>
  <c r="AK12"/>
  <c r="AL12"/>
  <c r="AM12"/>
  <c r="AR12"/>
  <c r="Z13"/>
  <c r="AA13"/>
  <c r="AB13"/>
  <c r="AK13"/>
  <c r="AL13"/>
  <c r="AM13" s="1"/>
  <c r="AR13"/>
  <c r="Z14"/>
  <c r="AA14"/>
  <c r="AB14" s="1"/>
  <c r="AK14"/>
  <c r="AL14"/>
  <c r="AM14"/>
  <c r="AR14"/>
  <c r="Z15"/>
  <c r="AA15"/>
  <c r="AB15"/>
  <c r="AK15"/>
  <c r="AL15"/>
  <c r="AM15" s="1"/>
  <c r="AR15"/>
  <c r="Z16"/>
  <c r="AA16"/>
  <c r="AB16" s="1"/>
  <c r="AK16"/>
  <c r="AL16"/>
  <c r="AM16"/>
  <c r="AR16"/>
  <c r="Z17"/>
  <c r="AA17"/>
  <c r="AB17"/>
  <c r="AK17"/>
  <c r="AL17"/>
  <c r="AM17" s="1"/>
  <c r="AR17"/>
  <c r="Z18"/>
  <c r="AA18"/>
  <c r="AB18" s="1"/>
  <c r="AK18"/>
  <c r="AL18"/>
  <c r="AM18"/>
  <c r="AR18"/>
  <c r="Z19"/>
  <c r="AA19"/>
  <c r="AB19"/>
  <c r="AK19"/>
  <c r="AL19"/>
  <c r="AM19"/>
  <c r="AR19"/>
  <c r="Z20"/>
  <c r="AA20"/>
  <c r="AB20" s="1"/>
  <c r="AK20"/>
  <c r="AL20"/>
  <c r="AM20"/>
  <c r="AR20"/>
  <c r="Z21"/>
  <c r="AA21"/>
  <c r="AB21" s="1"/>
  <c r="AK21"/>
  <c r="AL21"/>
  <c r="AM21" s="1"/>
  <c r="AR21"/>
  <c r="Z22"/>
  <c r="AA22"/>
  <c r="AB22" s="1"/>
  <c r="AK22"/>
  <c r="AL22"/>
  <c r="AM22"/>
  <c r="AR22"/>
  <c r="Z23"/>
  <c r="AA23"/>
  <c r="AB23"/>
  <c r="AK23"/>
  <c r="AL23"/>
  <c r="AM23" s="1"/>
  <c r="AR23"/>
  <c r="Z24"/>
  <c r="AA24"/>
  <c r="AB24" s="1"/>
  <c r="AK24"/>
  <c r="AL24"/>
  <c r="AM24" s="1"/>
  <c r="AR24"/>
  <c r="Z25"/>
  <c r="AA25"/>
  <c r="AB25" s="1"/>
  <c r="AK25"/>
  <c r="AL25"/>
  <c r="AM25"/>
  <c r="AR25"/>
  <c r="Z26"/>
  <c r="AA26"/>
  <c r="AB26"/>
  <c r="AK26"/>
  <c r="AL26"/>
  <c r="AM26"/>
  <c r="AR26"/>
  <c r="Z27"/>
  <c r="AA27"/>
  <c r="AB27" s="1"/>
  <c r="AK27"/>
  <c r="AL27"/>
  <c r="AM27"/>
  <c r="AR27"/>
  <c r="Z28"/>
  <c r="AA28"/>
  <c r="AB28"/>
  <c r="AK28"/>
  <c r="AL28"/>
  <c r="AM28" s="1"/>
  <c r="AR28"/>
  <c r="Z29"/>
  <c r="AA29"/>
  <c r="AB29"/>
  <c r="AK29"/>
  <c r="AL29"/>
  <c r="AM29"/>
  <c r="AR29"/>
  <c r="Z30"/>
  <c r="AA30"/>
  <c r="AB30" s="1"/>
  <c r="AK30"/>
  <c r="AL30"/>
  <c r="AM30"/>
  <c r="AR30"/>
  <c r="Z31"/>
  <c r="AA31"/>
  <c r="AB31"/>
  <c r="AK31"/>
  <c r="AL31"/>
  <c r="AM31" s="1"/>
  <c r="AR31"/>
  <c r="Z32"/>
  <c r="AA32"/>
  <c r="AB32" s="1"/>
  <c r="AK32"/>
  <c r="AL32"/>
  <c r="AM32"/>
  <c r="AR32"/>
  <c r="Z33"/>
  <c r="AA33"/>
  <c r="AB33"/>
  <c r="AK33"/>
  <c r="AL33"/>
  <c r="AM33" s="1"/>
  <c r="AR33"/>
  <c r="Z34"/>
  <c r="AA34"/>
  <c r="AB34" s="1"/>
  <c r="AK34"/>
  <c r="AL34"/>
  <c r="AM34"/>
  <c r="AR34"/>
  <c r="Z35"/>
  <c r="AA35"/>
  <c r="AB35"/>
  <c r="AK35"/>
  <c r="AL35"/>
  <c r="AM35" s="1"/>
  <c r="AR35"/>
  <c r="Z36"/>
  <c r="AA36"/>
  <c r="AB36" s="1"/>
  <c r="AK36"/>
  <c r="AL36"/>
  <c r="AM36"/>
  <c r="AR36"/>
  <c r="Z37"/>
  <c r="AA37"/>
  <c r="AB37"/>
  <c r="AK37"/>
  <c r="AL37"/>
  <c r="AM37" s="1"/>
  <c r="AR37"/>
  <c r="Z38"/>
  <c r="AA38"/>
  <c r="AB38" s="1"/>
  <c r="AK38"/>
  <c r="AL38"/>
  <c r="AM38"/>
  <c r="AR38"/>
  <c r="Z39"/>
  <c r="AA39"/>
  <c r="AB39"/>
  <c r="AK39"/>
  <c r="AL39"/>
  <c r="AM39" s="1"/>
  <c r="AR39"/>
  <c r="Z40"/>
  <c r="AA40"/>
  <c r="AB40" s="1"/>
  <c r="AK40"/>
  <c r="AL40"/>
  <c r="AM40"/>
  <c r="AR40"/>
  <c r="Z41"/>
  <c r="AA41"/>
  <c r="AB41"/>
  <c r="AK41"/>
  <c r="AL41"/>
  <c r="AM41" s="1"/>
  <c r="AR41"/>
  <c r="Z42"/>
  <c r="AA42"/>
  <c r="AB42" s="1"/>
  <c r="AK42"/>
  <c r="AL42"/>
  <c r="AM42"/>
  <c r="AR42"/>
  <c r="Z43"/>
  <c r="AA43"/>
  <c r="AB43"/>
  <c r="AK43"/>
  <c r="AL43"/>
  <c r="AM43" s="1"/>
  <c r="AR43"/>
  <c r="Z44"/>
  <c r="AA44"/>
  <c r="AB44" s="1"/>
  <c r="AK44"/>
  <c r="AL44"/>
  <c r="AM44"/>
  <c r="AR44"/>
  <c r="Z45"/>
  <c r="AA45"/>
  <c r="AB45"/>
  <c r="AK45"/>
  <c r="AL45"/>
  <c r="AM45" s="1"/>
  <c r="AR45"/>
  <c r="Z46"/>
  <c r="AA46"/>
  <c r="AB46" s="1"/>
  <c r="AK46"/>
  <c r="AL46"/>
  <c r="AM46"/>
  <c r="AR46"/>
  <c r="Z47"/>
  <c r="AA47"/>
  <c r="AB47"/>
  <c r="AK47"/>
  <c r="AL47"/>
  <c r="AM47" s="1"/>
  <c r="AR47"/>
  <c r="Z48"/>
  <c r="AA48"/>
  <c r="AB48" s="1"/>
  <c r="AK48"/>
  <c r="AL48"/>
  <c r="AM48"/>
  <c r="AR48"/>
  <c r="Z49"/>
  <c r="AA49"/>
  <c r="AB49"/>
  <c r="AK49"/>
  <c r="AL49"/>
  <c r="AM49" s="1"/>
  <c r="AR49"/>
  <c r="Z50"/>
  <c r="AA50"/>
  <c r="AB50" s="1"/>
  <c r="AK50"/>
  <c r="AL50"/>
  <c r="AM50"/>
  <c r="AR50"/>
  <c r="P51"/>
  <c r="Q51"/>
  <c r="R51"/>
  <c r="S51"/>
  <c r="T51"/>
  <c r="U51"/>
  <c r="V51"/>
  <c r="W51"/>
  <c r="X51"/>
  <c r="Y51"/>
  <c r="Z51"/>
  <c r="AA51"/>
  <c r="AC51"/>
  <c r="AD51"/>
  <c r="AE51"/>
  <c r="AF51"/>
  <c r="AG51"/>
  <c r="AH51"/>
  <c r="AI51"/>
  <c r="AJ51"/>
  <c r="AK51"/>
  <c r="AL51"/>
  <c r="AN51"/>
  <c r="AO51"/>
  <c r="AP51"/>
  <c r="AQ51"/>
  <c r="AR51"/>
  <c r="AS51"/>
  <c r="AT51"/>
  <c r="AM51" l="1"/>
  <c r="AB51"/>
  <c r="CL35" i="1"/>
  <c r="O96" i="4" l="1"/>
  <c r="P96"/>
  <c r="Q96"/>
  <c r="R96"/>
  <c r="S96"/>
  <c r="U96"/>
  <c r="V96"/>
  <c r="W96"/>
  <c r="X96"/>
  <c r="Y96"/>
  <c r="Z96"/>
  <c r="AA96"/>
  <c r="AB96"/>
  <c r="AC96"/>
  <c r="AD96"/>
  <c r="AG96"/>
  <c r="AH96"/>
  <c r="AI96"/>
  <c r="AJ96"/>
  <c r="AK96"/>
  <c r="AL96"/>
  <c r="AM96"/>
  <c r="AN96"/>
  <c r="AQ96"/>
  <c r="AR96"/>
  <c r="AS96"/>
  <c r="AT96"/>
  <c r="AV96"/>
  <c r="AW96"/>
  <c r="AX96"/>
  <c r="AY96"/>
  <c r="AZ96"/>
  <c r="BA96"/>
  <c r="BB96"/>
  <c r="BC96"/>
  <c r="BD96"/>
  <c r="BE96"/>
  <c r="N96"/>
  <c r="Q147" i="1" l="1"/>
  <c r="R147"/>
  <c r="S147"/>
  <c r="T147"/>
  <c r="U147"/>
  <c r="V147"/>
  <c r="W147"/>
  <c r="X147"/>
  <c r="Y147"/>
  <c r="Z147"/>
  <c r="AA147"/>
  <c r="AB147"/>
  <c r="AC147"/>
  <c r="AD147"/>
  <c r="AE147"/>
  <c r="AF147"/>
  <c r="AG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CA147"/>
  <c r="CB147"/>
  <c r="CC147"/>
  <c r="CD147"/>
  <c r="CE147"/>
  <c r="CF147"/>
  <c r="CG147"/>
  <c r="CH147"/>
  <c r="CI147"/>
  <c r="CJ147"/>
  <c r="P147"/>
  <c r="AM129" i="3" l="1"/>
  <c r="AN129"/>
  <c r="AM130"/>
  <c r="AN130"/>
  <c r="AM131"/>
  <c r="AN131"/>
  <c r="AM132"/>
  <c r="AN132"/>
  <c r="AE129"/>
  <c r="AF129"/>
  <c r="AE130"/>
  <c r="AF130"/>
  <c r="AE131"/>
  <c r="AF131"/>
  <c r="AE132"/>
  <c r="AF132"/>
  <c r="AM127"/>
  <c r="AN127"/>
  <c r="AM128"/>
  <c r="AN128"/>
  <c r="AE127"/>
  <c r="AF127"/>
  <c r="AE128"/>
  <c r="AF128"/>
  <c r="AE126"/>
  <c r="AF126"/>
  <c r="AM126"/>
  <c r="AN126"/>
  <c r="AM122"/>
  <c r="AN122"/>
  <c r="AM123"/>
  <c r="AN123"/>
  <c r="AM124"/>
  <c r="AN124"/>
  <c r="AM125"/>
  <c r="AN125"/>
  <c r="AE122"/>
  <c r="AF122"/>
  <c r="AE123"/>
  <c r="AF123"/>
  <c r="AE124"/>
  <c r="AF124"/>
  <c r="AE125"/>
  <c r="AF125"/>
  <c r="AM118"/>
  <c r="AN118"/>
  <c r="AM119"/>
  <c r="AN119"/>
  <c r="AM120"/>
  <c r="AN120"/>
  <c r="AM121"/>
  <c r="AN121"/>
  <c r="AE118"/>
  <c r="AF118"/>
  <c r="AE119"/>
  <c r="AF119"/>
  <c r="AE120"/>
  <c r="AF120"/>
  <c r="AE121"/>
  <c r="AF121"/>
  <c r="AM115"/>
  <c r="AN115"/>
  <c r="AM116"/>
  <c r="AN116"/>
  <c r="AM117"/>
  <c r="AN117"/>
  <c r="AE115"/>
  <c r="AF115"/>
  <c r="AE116"/>
  <c r="AF116"/>
  <c r="AE117"/>
  <c r="AF117"/>
  <c r="AM110"/>
  <c r="AN110"/>
  <c r="AM111"/>
  <c r="AN111"/>
  <c r="AM112"/>
  <c r="AN112"/>
  <c r="AM113"/>
  <c r="AN113"/>
  <c r="AM114"/>
  <c r="AN114"/>
  <c r="AE110"/>
  <c r="AF110"/>
  <c r="AE111"/>
  <c r="AF111"/>
  <c r="AE112"/>
  <c r="AF112"/>
  <c r="AE113"/>
  <c r="AF113"/>
  <c r="AE114"/>
  <c r="AF114"/>
  <c r="AM106"/>
  <c r="AN106"/>
  <c r="AM107"/>
  <c r="AN107"/>
  <c r="AM108"/>
  <c r="AN108"/>
  <c r="AM109"/>
  <c r="AN109"/>
  <c r="AE106"/>
  <c r="AF106"/>
  <c r="AE107"/>
  <c r="AF107"/>
  <c r="AE108"/>
  <c r="AF108"/>
  <c r="AE109"/>
  <c r="AF109"/>
  <c r="AM101"/>
  <c r="AN101"/>
  <c r="AM102"/>
  <c r="AN102"/>
  <c r="AM103"/>
  <c r="AN103"/>
  <c r="AM104"/>
  <c r="AN104"/>
  <c r="AM105"/>
  <c r="AN105"/>
  <c r="AE101"/>
  <c r="AF101"/>
  <c r="AE102"/>
  <c r="AF102"/>
  <c r="AE103"/>
  <c r="AF103"/>
  <c r="AE104"/>
  <c r="AF104"/>
  <c r="AE105"/>
  <c r="AF105"/>
  <c r="AM96"/>
  <c r="AN96"/>
  <c r="AM97"/>
  <c r="AN97"/>
  <c r="AM98"/>
  <c r="AN98"/>
  <c r="AM99"/>
  <c r="AN99"/>
  <c r="AM100"/>
  <c r="AN100"/>
  <c r="AE96"/>
  <c r="AF96"/>
  <c r="AE97"/>
  <c r="AF97"/>
  <c r="AE98"/>
  <c r="AF98"/>
  <c r="AE99"/>
  <c r="AF99"/>
  <c r="AE100"/>
  <c r="AF100"/>
  <c r="AM94"/>
  <c r="AN94"/>
  <c r="AM95"/>
  <c r="AN95"/>
  <c r="AE94"/>
  <c r="AF94"/>
  <c r="AE95"/>
  <c r="AF95"/>
  <c r="AM92"/>
  <c r="AN92"/>
  <c r="AM93"/>
  <c r="AN93"/>
  <c r="AE92"/>
  <c r="AF92"/>
  <c r="AE93"/>
  <c r="AF93"/>
  <c r="AM84"/>
  <c r="AN84"/>
  <c r="AM85"/>
  <c r="AN85"/>
  <c r="AM86"/>
  <c r="AN86"/>
  <c r="AM87"/>
  <c r="AN87"/>
  <c r="AM88"/>
  <c r="AN88"/>
  <c r="AM89"/>
  <c r="AN89"/>
  <c r="AM90"/>
  <c r="AN90"/>
  <c r="AE84"/>
  <c r="AF84"/>
  <c r="AE85"/>
  <c r="AF85"/>
  <c r="AE86"/>
  <c r="AF86"/>
  <c r="AE87"/>
  <c r="AF87"/>
  <c r="AE88"/>
  <c r="AF88"/>
  <c r="AE89"/>
  <c r="AF89"/>
  <c r="AE90"/>
  <c r="AF90"/>
  <c r="AM83"/>
  <c r="AN83"/>
  <c r="AM80"/>
  <c r="AN80"/>
  <c r="AM81"/>
  <c r="AN81"/>
  <c r="AM82"/>
  <c r="AN82"/>
  <c r="AE80"/>
  <c r="AF80"/>
  <c r="AE81"/>
  <c r="AF81"/>
  <c r="AE82"/>
  <c r="AF82"/>
  <c r="AE83"/>
  <c r="AF83"/>
  <c r="AM75"/>
  <c r="AN75"/>
  <c r="AM76"/>
  <c r="AN76"/>
  <c r="AM77"/>
  <c r="AN77"/>
  <c r="AM78"/>
  <c r="AN78"/>
  <c r="AM79"/>
  <c r="AN79"/>
  <c r="AE75"/>
  <c r="AF75"/>
  <c r="AE76"/>
  <c r="AF76"/>
  <c r="AE77"/>
  <c r="AF77"/>
  <c r="AE78"/>
  <c r="AF78"/>
  <c r="AE79"/>
  <c r="AF79"/>
  <c r="AM74"/>
  <c r="AN74"/>
  <c r="AE74"/>
  <c r="AF74"/>
  <c r="AM72"/>
  <c r="AN72"/>
  <c r="AM73"/>
  <c r="AN73"/>
  <c r="AE73"/>
  <c r="AF73"/>
  <c r="AM66" l="1"/>
  <c r="AN66"/>
  <c r="AM67"/>
  <c r="AN67"/>
  <c r="AM68"/>
  <c r="AN68"/>
  <c r="AM69"/>
  <c r="AN69"/>
  <c r="AM70"/>
  <c r="AN70"/>
  <c r="AM71"/>
  <c r="AN71"/>
  <c r="AE66"/>
  <c r="AF66"/>
  <c r="AE67"/>
  <c r="AF67"/>
  <c r="AE68"/>
  <c r="AF68"/>
  <c r="AE69"/>
  <c r="AF69"/>
  <c r="AE70"/>
  <c r="AF70"/>
  <c r="AE71"/>
  <c r="AF71"/>
  <c r="AE72"/>
  <c r="AF72"/>
  <c r="AM64"/>
  <c r="AN64"/>
  <c r="AM65"/>
  <c r="AN65"/>
  <c r="AE64"/>
  <c r="AF64"/>
  <c r="AE65"/>
  <c r="AF65"/>
  <c r="CM61" l="1"/>
  <c r="CN61"/>
  <c r="AM61"/>
  <c r="AN61"/>
  <c r="AM62"/>
  <c r="AN62"/>
  <c r="AM63"/>
  <c r="AN63"/>
  <c r="AE61"/>
  <c r="CK61" s="1"/>
  <c r="AF61"/>
  <c r="CL61" s="1"/>
  <c r="AE62"/>
  <c r="AF62"/>
  <c r="AE63"/>
  <c r="AF63"/>
  <c r="AM59" l="1"/>
  <c r="AN59"/>
  <c r="AM60"/>
  <c r="AN60"/>
  <c r="AE59"/>
  <c r="AF59"/>
  <c r="AE60"/>
  <c r="AF60"/>
  <c r="AM57"/>
  <c r="AN57"/>
  <c r="AM58"/>
  <c r="AN58"/>
  <c r="AE57"/>
  <c r="AF57"/>
  <c r="AE58"/>
  <c r="AF58"/>
  <c r="AM56"/>
  <c r="AN56"/>
  <c r="AE56"/>
  <c r="AF56"/>
  <c r="AM55"/>
  <c r="AN55"/>
  <c r="AE55"/>
  <c r="AF55"/>
  <c r="AM48" l="1"/>
  <c r="AN48"/>
  <c r="AM49"/>
  <c r="AN49"/>
  <c r="AM50"/>
  <c r="AN50"/>
  <c r="AM51"/>
  <c r="AN51"/>
  <c r="AM52"/>
  <c r="AN52"/>
  <c r="AM53"/>
  <c r="AN53"/>
  <c r="AM54"/>
  <c r="AN54"/>
  <c r="AE48"/>
  <c r="AF48"/>
  <c r="AE49"/>
  <c r="AF49"/>
  <c r="AE50"/>
  <c r="AF50"/>
  <c r="AE51"/>
  <c r="AF51"/>
  <c r="AE52"/>
  <c r="AF52"/>
  <c r="AE53"/>
  <c r="AF53"/>
  <c r="AE54"/>
  <c r="AF54"/>
  <c r="AM43"/>
  <c r="AN43"/>
  <c r="AM44"/>
  <c r="AN44"/>
  <c r="AM45"/>
  <c r="AN45"/>
  <c r="AM46"/>
  <c r="AN46"/>
  <c r="AM47"/>
  <c r="AN47"/>
  <c r="AE43"/>
  <c r="AF43"/>
  <c r="AE44"/>
  <c r="AF44"/>
  <c r="AE45"/>
  <c r="AF45"/>
  <c r="AE46"/>
  <c r="AF46"/>
  <c r="AE47"/>
  <c r="AF47"/>
  <c r="AM41"/>
  <c r="AN41"/>
  <c r="AM42"/>
  <c r="AN42"/>
  <c r="AE41"/>
  <c r="AF41"/>
  <c r="AE42"/>
  <c r="AF42"/>
  <c r="AM38"/>
  <c r="AN38"/>
  <c r="AM39"/>
  <c r="AN39"/>
  <c r="AM40"/>
  <c r="AN40"/>
  <c r="AE38"/>
  <c r="AF38"/>
  <c r="AE39"/>
  <c r="AF39"/>
  <c r="AE40"/>
  <c r="AF40"/>
  <c r="AM36"/>
  <c r="AN36"/>
  <c r="AM37"/>
  <c r="AN37"/>
  <c r="AE36"/>
  <c r="AF36"/>
  <c r="AE37"/>
  <c r="AF37"/>
  <c r="AM35"/>
  <c r="AN35"/>
  <c r="AE35"/>
  <c r="AF35"/>
  <c r="AM34"/>
  <c r="AN34"/>
  <c r="AE34"/>
  <c r="AF34"/>
  <c r="AM33"/>
  <c r="AN33"/>
  <c r="AE33"/>
  <c r="AF33"/>
  <c r="AM32"/>
  <c r="AN32"/>
  <c r="AE32"/>
  <c r="AF32"/>
  <c r="AM31"/>
  <c r="AN31"/>
  <c r="AE31"/>
  <c r="AF31"/>
  <c r="AM30"/>
  <c r="AN30"/>
  <c r="AE30"/>
  <c r="AF30"/>
  <c r="AM29"/>
  <c r="AN29"/>
  <c r="AE29"/>
  <c r="AF29"/>
  <c r="AM28"/>
  <c r="AN28"/>
  <c r="AE28"/>
  <c r="AF28"/>
  <c r="AM27"/>
  <c r="AN27"/>
  <c r="AE27"/>
  <c r="AF27"/>
  <c r="AM144" l="1"/>
  <c r="AN144"/>
  <c r="AM145"/>
  <c r="AN145"/>
  <c r="AM146"/>
  <c r="AN146"/>
  <c r="AE144"/>
  <c r="AF144"/>
  <c r="AE145"/>
  <c r="AF145"/>
  <c r="AE146"/>
  <c r="AF146"/>
  <c r="AM143"/>
  <c r="AN143"/>
  <c r="AE143"/>
  <c r="AF143"/>
  <c r="AM142"/>
  <c r="AN142"/>
  <c r="AE142"/>
  <c r="AF142"/>
  <c r="AM141"/>
  <c r="AN141"/>
  <c r="AE141"/>
  <c r="AF141"/>
  <c r="AM140"/>
  <c r="AN140"/>
  <c r="AE140"/>
  <c r="AF140"/>
  <c r="AM139" l="1"/>
  <c r="AN139"/>
  <c r="AE139"/>
  <c r="AF139"/>
  <c r="CM138"/>
  <c r="AM138"/>
  <c r="AN138"/>
  <c r="AE138"/>
  <c r="AF138"/>
  <c r="AM137"/>
  <c r="AN137"/>
  <c r="AE137"/>
  <c r="AF137"/>
  <c r="AM136"/>
  <c r="AN136"/>
  <c r="AE136"/>
  <c r="AF136"/>
  <c r="AM135"/>
  <c r="AN135"/>
  <c r="AE135"/>
  <c r="AF135"/>
  <c r="AM134"/>
  <c r="AN134"/>
  <c r="AE134"/>
  <c r="AF134"/>
  <c r="AM133"/>
  <c r="AN133"/>
  <c r="AE133"/>
  <c r="AF133"/>
  <c r="AM25" l="1"/>
  <c r="AN25"/>
  <c r="AM26"/>
  <c r="AN26"/>
  <c r="AE25"/>
  <c r="AF25"/>
  <c r="AE26"/>
  <c r="AF26"/>
  <c r="AM24"/>
  <c r="AN24"/>
  <c r="AE24"/>
  <c r="AF24"/>
  <c r="AM23"/>
  <c r="AN23"/>
  <c r="AE23"/>
  <c r="AF23"/>
  <c r="AM22"/>
  <c r="AN22"/>
  <c r="AE22"/>
  <c r="AF22"/>
  <c r="AM21"/>
  <c r="AN21"/>
  <c r="AE21"/>
  <c r="AF21"/>
  <c r="AM20"/>
  <c r="AN20"/>
  <c r="AE20"/>
  <c r="AF20"/>
  <c r="AM19"/>
  <c r="AN19"/>
  <c r="AE19"/>
  <c r="AF19"/>
  <c r="AM18"/>
  <c r="AN18"/>
  <c r="AE18"/>
  <c r="AF18"/>
  <c r="AM17"/>
  <c r="AN17"/>
  <c r="AE17"/>
  <c r="AF17"/>
  <c r="AM16"/>
  <c r="AN16"/>
  <c r="AE16"/>
  <c r="AF16"/>
  <c r="AN15" l="1"/>
  <c r="AM15"/>
  <c r="AE15"/>
  <c r="AF15"/>
  <c r="AM14"/>
  <c r="AN14"/>
  <c r="AE14"/>
  <c r="AF14"/>
  <c r="AE13"/>
  <c r="AF13"/>
  <c r="AM13"/>
  <c r="AN13"/>
  <c r="AF7" l="1"/>
  <c r="AF8"/>
  <c r="AF9"/>
  <c r="AF10"/>
  <c r="AF11"/>
  <c r="AF6"/>
  <c r="AE7"/>
  <c r="AE8"/>
  <c r="AE9"/>
  <c r="AE10"/>
  <c r="AE11"/>
  <c r="AE6"/>
  <c r="AM11"/>
  <c r="AN11"/>
  <c r="AN7"/>
  <c r="AN8"/>
  <c r="AN9"/>
  <c r="AN10"/>
  <c r="AM10"/>
  <c r="AM9" l="1"/>
  <c r="AN12"/>
  <c r="AN6"/>
  <c r="AM7"/>
  <c r="AM8"/>
  <c r="AM6"/>
  <c r="CL131" i="1" l="1"/>
  <c r="CL119" l="1"/>
  <c r="CL115"/>
  <c r="CL110" l="1"/>
  <c r="CL104"/>
  <c r="BX101"/>
  <c r="CL66" l="1"/>
  <c r="CL45" l="1"/>
  <c r="CL42"/>
  <c r="CL38"/>
  <c r="CL135" l="1"/>
  <c r="CL33" l="1"/>
  <c r="CL20" l="1"/>
  <c r="BF58" i="4" l="1"/>
  <c r="AU58"/>
  <c r="T63" l="1"/>
  <c r="T24" l="1"/>
  <c r="AE63" l="1"/>
  <c r="AF63"/>
  <c r="AO63"/>
  <c r="AP63"/>
  <c r="AU63"/>
  <c r="Q51" i="8" l="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P51"/>
  <c r="S147" i="3" l="1"/>
  <c r="T147"/>
  <c r="U147"/>
  <c r="V147"/>
  <c r="W147"/>
  <c r="X147"/>
  <c r="Y147"/>
  <c r="Z147"/>
  <c r="AA147"/>
  <c r="AB147"/>
  <c r="AC147"/>
  <c r="AD147"/>
  <c r="AG147"/>
  <c r="AH147"/>
  <c r="AI147"/>
  <c r="AJ147"/>
  <c r="AK147"/>
  <c r="AL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O147" i="2" l="1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CY147"/>
  <c r="CZ147"/>
  <c r="DA147"/>
  <c r="DB147"/>
  <c r="DC147"/>
  <c r="DD147"/>
  <c r="DE147"/>
  <c r="GZ134" s="1"/>
  <c r="DF147"/>
  <c r="DG147"/>
  <c r="DH147"/>
  <c r="DI147"/>
  <c r="DJ147"/>
  <c r="DK147"/>
  <c r="DL147"/>
  <c r="DM147"/>
  <c r="DN147"/>
  <c r="DO147"/>
  <c r="DP147"/>
  <c r="DQ147"/>
  <c r="DR147"/>
  <c r="DS147"/>
  <c r="DT147"/>
  <c r="DU147"/>
  <c r="DV147"/>
  <c r="DW147"/>
  <c r="DX147"/>
  <c r="DY147"/>
  <c r="DZ147"/>
  <c r="EA147"/>
  <c r="EB147"/>
  <c r="EC147"/>
  <c r="ED147"/>
  <c r="EE147"/>
  <c r="EF147"/>
  <c r="EG147"/>
  <c r="EH147"/>
  <c r="EI147"/>
  <c r="EJ147"/>
  <c r="EK147"/>
  <c r="EL147"/>
  <c r="EM147"/>
  <c r="EN147"/>
  <c r="EO147"/>
  <c r="EP147"/>
  <c r="EQ147"/>
  <c r="ER147"/>
  <c r="ES147"/>
  <c r="ET147"/>
  <c r="EU147"/>
  <c r="EV147"/>
  <c r="EW147"/>
  <c r="EX147"/>
  <c r="EY147"/>
  <c r="EZ147"/>
  <c r="FA147"/>
  <c r="FB147"/>
  <c r="FC147"/>
  <c r="FD147"/>
  <c r="FE147"/>
  <c r="FF147"/>
  <c r="FG147"/>
  <c r="FH147"/>
  <c r="FI147"/>
  <c r="FJ147"/>
  <c r="FK147"/>
  <c r="FL147"/>
  <c r="FM147"/>
  <c r="FN147"/>
  <c r="FO147"/>
  <c r="FP147"/>
  <c r="FQ147"/>
  <c r="FR147"/>
  <c r="FS147"/>
  <c r="FT147"/>
  <c r="FU147"/>
  <c r="FV147"/>
  <c r="FW147"/>
  <c r="FX147"/>
  <c r="FY147"/>
  <c r="FZ147"/>
  <c r="GA147"/>
  <c r="GB147"/>
  <c r="GC147"/>
  <c r="GD147"/>
  <c r="GE147"/>
  <c r="GF147"/>
  <c r="GG147"/>
  <c r="GH147"/>
  <c r="GI147"/>
  <c r="GJ147"/>
  <c r="GK147"/>
  <c r="N147"/>
  <c r="GZ135"/>
  <c r="GZ136"/>
  <c r="GZ137"/>
  <c r="GZ138"/>
  <c r="GZ139"/>
  <c r="GZ140"/>
  <c r="GZ141"/>
  <c r="GZ142"/>
  <c r="GZ143"/>
  <c r="GZ144"/>
  <c r="GZ145"/>
  <c r="GZ146"/>
  <c r="O147" i="6" l="1"/>
  <c r="P147"/>
  <c r="Q147"/>
  <c r="R147"/>
  <c r="U147"/>
  <c r="V147"/>
  <c r="W147"/>
  <c r="X147"/>
  <c r="Y147"/>
  <c r="Z147"/>
  <c r="AA147"/>
  <c r="AB147"/>
  <c r="AC147"/>
  <c r="AD147"/>
  <c r="N147"/>
  <c r="O147" i="1" l="1"/>
  <c r="CM147"/>
  <c r="CN147"/>
  <c r="CO147"/>
  <c r="CP147"/>
  <c r="CQ147"/>
  <c r="CR147"/>
  <c r="CS147"/>
  <c r="N147"/>
  <c r="AH7" l="1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H71"/>
  <c r="AI71"/>
  <c r="AH72"/>
  <c r="AI72"/>
  <c r="AH73"/>
  <c r="AI73"/>
  <c r="AH74"/>
  <c r="AI74"/>
  <c r="AH75"/>
  <c r="AI75"/>
  <c r="AH76"/>
  <c r="AI76"/>
  <c r="AH77"/>
  <c r="AI77"/>
  <c r="AH78"/>
  <c r="AI78"/>
  <c r="AH79"/>
  <c r="AI79"/>
  <c r="AH80"/>
  <c r="AI80"/>
  <c r="AH81"/>
  <c r="AI81"/>
  <c r="AH82"/>
  <c r="AI82"/>
  <c r="AH83"/>
  <c r="AI83"/>
  <c r="AH84"/>
  <c r="AI84"/>
  <c r="AH85"/>
  <c r="AI85"/>
  <c r="AH86"/>
  <c r="AI86"/>
  <c r="AH87"/>
  <c r="AI87"/>
  <c r="AH88"/>
  <c r="AI88"/>
  <c r="AH89"/>
  <c r="AI89"/>
  <c r="AH90"/>
  <c r="AI90"/>
  <c r="AH91"/>
  <c r="AI91"/>
  <c r="AH92"/>
  <c r="AI92"/>
  <c r="AH93"/>
  <c r="AI93"/>
  <c r="AH94"/>
  <c r="AI94"/>
  <c r="AH95"/>
  <c r="AI95"/>
  <c r="AH96"/>
  <c r="AI96"/>
  <c r="AH97"/>
  <c r="AI97"/>
  <c r="AH98"/>
  <c r="AI98"/>
  <c r="AH99"/>
  <c r="AI99"/>
  <c r="AH101"/>
  <c r="AI101"/>
  <c r="AH102"/>
  <c r="AI102"/>
  <c r="AH103"/>
  <c r="AI103"/>
  <c r="AH104"/>
  <c r="AI104"/>
  <c r="AH105"/>
  <c r="AI105"/>
  <c r="AH106"/>
  <c r="AI106"/>
  <c r="AH107"/>
  <c r="AI107"/>
  <c r="AH108"/>
  <c r="AI108"/>
  <c r="AH109"/>
  <c r="AI109"/>
  <c r="AH110"/>
  <c r="AI110"/>
  <c r="AH111"/>
  <c r="AI111"/>
  <c r="AH112"/>
  <c r="AI112"/>
  <c r="AH113"/>
  <c r="AI113"/>
  <c r="AH114"/>
  <c r="AI114"/>
  <c r="AH115"/>
  <c r="AI115"/>
  <c r="AH116"/>
  <c r="AI116"/>
  <c r="AH117"/>
  <c r="AI117"/>
  <c r="AH118"/>
  <c r="AI118"/>
  <c r="AH119"/>
  <c r="AI119"/>
  <c r="AH120"/>
  <c r="AI120"/>
  <c r="AH121"/>
  <c r="AI121"/>
  <c r="AH122"/>
  <c r="AI122"/>
  <c r="AH123"/>
  <c r="AI123"/>
  <c r="AH124"/>
  <c r="AI124"/>
  <c r="AH125"/>
  <c r="AI125"/>
  <c r="AH126"/>
  <c r="AI126"/>
  <c r="AH127"/>
  <c r="AI127"/>
  <c r="AH128"/>
  <c r="AI128"/>
  <c r="AH129"/>
  <c r="AI129"/>
  <c r="AH130"/>
  <c r="AI130"/>
  <c r="AH131"/>
  <c r="AI131"/>
  <c r="AH132"/>
  <c r="AI132"/>
  <c r="AH133"/>
  <c r="AI133"/>
  <c r="AH134"/>
  <c r="AI134"/>
  <c r="AH135"/>
  <c r="AI135"/>
  <c r="AH136"/>
  <c r="AI136"/>
  <c r="AH137"/>
  <c r="AI137"/>
  <c r="AH138"/>
  <c r="AI138"/>
  <c r="AH139"/>
  <c r="AI139"/>
  <c r="AH140"/>
  <c r="AI140"/>
  <c r="AH141"/>
  <c r="AI141"/>
  <c r="AH142"/>
  <c r="AI142"/>
  <c r="AH143"/>
  <c r="AI143"/>
  <c r="AH144"/>
  <c r="AI144"/>
  <c r="AH145"/>
  <c r="AI145"/>
  <c r="AH146"/>
  <c r="AI146"/>
  <c r="AI6"/>
  <c r="AH6"/>
  <c r="AI147" l="1"/>
  <c r="AH147"/>
  <c r="BI7" i="9"/>
  <c r="BJ7"/>
  <c r="BK7"/>
  <c r="BL7"/>
  <c r="BM7"/>
  <c r="BN7"/>
  <c r="BT7" s="1"/>
  <c r="BI8"/>
  <c r="BJ8"/>
  <c r="BK8"/>
  <c r="BL8"/>
  <c r="BM8"/>
  <c r="BN8"/>
  <c r="BT8" s="1"/>
  <c r="BI9"/>
  <c r="BJ9"/>
  <c r="BK9"/>
  <c r="BL9"/>
  <c r="BR9" s="1"/>
  <c r="BM9"/>
  <c r="BN9"/>
  <c r="BI10"/>
  <c r="BJ10"/>
  <c r="BK10"/>
  <c r="BL10"/>
  <c r="BM10"/>
  <c r="BN10"/>
  <c r="BI11"/>
  <c r="BJ11"/>
  <c r="BK11"/>
  <c r="BL11"/>
  <c r="BM11"/>
  <c r="BN11"/>
  <c r="BT11" s="1"/>
  <c r="BI12"/>
  <c r="BJ12"/>
  <c r="BK12"/>
  <c r="BL12"/>
  <c r="BM12"/>
  <c r="BN12"/>
  <c r="BT12" s="1"/>
  <c r="BI13"/>
  <c r="BJ13"/>
  <c r="BK13"/>
  <c r="BL13"/>
  <c r="BR13" s="1"/>
  <c r="BM13"/>
  <c r="BN13"/>
  <c r="BI14"/>
  <c r="BJ14"/>
  <c r="BK14"/>
  <c r="BL14"/>
  <c r="BM14"/>
  <c r="BN14"/>
  <c r="BI15"/>
  <c r="BJ15"/>
  <c r="BK15"/>
  <c r="BL15"/>
  <c r="BM15"/>
  <c r="BN15"/>
  <c r="BT15" s="1"/>
  <c r="BI16"/>
  <c r="BJ16"/>
  <c r="BK16"/>
  <c r="BL16"/>
  <c r="BM16"/>
  <c r="BN16"/>
  <c r="BT16" s="1"/>
  <c r="BI17"/>
  <c r="BJ17"/>
  <c r="BK17"/>
  <c r="BL17"/>
  <c r="BR17" s="1"/>
  <c r="BM17"/>
  <c r="BN17"/>
  <c r="BI18"/>
  <c r="BJ18"/>
  <c r="BK18"/>
  <c r="BL18"/>
  <c r="BM18"/>
  <c r="BN18"/>
  <c r="BI19"/>
  <c r="BJ19"/>
  <c r="BK19"/>
  <c r="BL19"/>
  <c r="BM19"/>
  <c r="BN19"/>
  <c r="BI20"/>
  <c r="BJ20"/>
  <c r="BK20"/>
  <c r="BL20"/>
  <c r="BM20"/>
  <c r="BN20"/>
  <c r="BI21"/>
  <c r="BJ21"/>
  <c r="BK21"/>
  <c r="BL21"/>
  <c r="BM21"/>
  <c r="BN21"/>
  <c r="BI22"/>
  <c r="BJ22"/>
  <c r="BK22"/>
  <c r="BL22"/>
  <c r="BM22"/>
  <c r="BN22"/>
  <c r="BI23"/>
  <c r="BJ23"/>
  <c r="BK23"/>
  <c r="BL23"/>
  <c r="BM23"/>
  <c r="BN23"/>
  <c r="BI24"/>
  <c r="BJ24"/>
  <c r="BK24"/>
  <c r="BL24"/>
  <c r="BM24"/>
  <c r="BN24"/>
  <c r="BI25"/>
  <c r="BJ25"/>
  <c r="BK25"/>
  <c r="BL25"/>
  <c r="BM25"/>
  <c r="BN25"/>
  <c r="BI26"/>
  <c r="BJ26"/>
  <c r="BK26"/>
  <c r="BL26"/>
  <c r="BM26"/>
  <c r="BN26"/>
  <c r="BI27"/>
  <c r="BJ27"/>
  <c r="BK27"/>
  <c r="BL27"/>
  <c r="BM27"/>
  <c r="BN27"/>
  <c r="BI28"/>
  <c r="BJ28"/>
  <c r="BK28"/>
  <c r="BL28"/>
  <c r="BM28"/>
  <c r="BN28"/>
  <c r="BI29"/>
  <c r="BJ29"/>
  <c r="BK29"/>
  <c r="BL29"/>
  <c r="BM29"/>
  <c r="BN29"/>
  <c r="BI30"/>
  <c r="BJ30"/>
  <c r="BK30"/>
  <c r="BL30"/>
  <c r="BM30"/>
  <c r="BN30"/>
  <c r="BI31"/>
  <c r="BJ31"/>
  <c r="BK31"/>
  <c r="BL31"/>
  <c r="BM31"/>
  <c r="BN31"/>
  <c r="BI32"/>
  <c r="BJ32"/>
  <c r="BK32"/>
  <c r="BL32"/>
  <c r="BM32"/>
  <c r="BN32"/>
  <c r="BI33"/>
  <c r="BJ33"/>
  <c r="BK33"/>
  <c r="BL33"/>
  <c r="BM33"/>
  <c r="BN33"/>
  <c r="BI34"/>
  <c r="BJ34"/>
  <c r="BK34"/>
  <c r="BL34"/>
  <c r="BM34"/>
  <c r="BN34"/>
  <c r="BI35"/>
  <c r="BJ35"/>
  <c r="BK35"/>
  <c r="BL35"/>
  <c r="BM35"/>
  <c r="BN35"/>
  <c r="BI36"/>
  <c r="BJ36"/>
  <c r="BK36"/>
  <c r="BL36"/>
  <c r="BM36"/>
  <c r="BN36"/>
  <c r="BI37"/>
  <c r="BJ37"/>
  <c r="BK37"/>
  <c r="BL37"/>
  <c r="BM37"/>
  <c r="BN37"/>
  <c r="BI38"/>
  <c r="BJ38"/>
  <c r="BK38"/>
  <c r="BL38"/>
  <c r="BM38"/>
  <c r="BN38"/>
  <c r="BI39"/>
  <c r="BJ39"/>
  <c r="BK39"/>
  <c r="BL39"/>
  <c r="BM39"/>
  <c r="BN39"/>
  <c r="BI40"/>
  <c r="BJ40"/>
  <c r="BK40"/>
  <c r="BL40"/>
  <c r="BM40"/>
  <c r="BN40"/>
  <c r="BI41"/>
  <c r="BJ41"/>
  <c r="BK41"/>
  <c r="BL41"/>
  <c r="BM41"/>
  <c r="BN41"/>
  <c r="BI42"/>
  <c r="BJ42"/>
  <c r="BK42"/>
  <c r="BL42"/>
  <c r="BM42"/>
  <c r="BN42"/>
  <c r="BI43"/>
  <c r="BJ43"/>
  <c r="BK43"/>
  <c r="BL43"/>
  <c r="BM43"/>
  <c r="BN43"/>
  <c r="BI44"/>
  <c r="BJ44"/>
  <c r="BK44"/>
  <c r="BL44"/>
  <c r="BM44"/>
  <c r="BN44"/>
  <c r="BI45"/>
  <c r="BJ45"/>
  <c r="BK45"/>
  <c r="BL45"/>
  <c r="BM45"/>
  <c r="BN45"/>
  <c r="BI46"/>
  <c r="BJ46"/>
  <c r="BK46"/>
  <c r="BL46"/>
  <c r="BM46"/>
  <c r="BN46"/>
  <c r="BI47"/>
  <c r="BJ47"/>
  <c r="BK47"/>
  <c r="BL47"/>
  <c r="BM47"/>
  <c r="BN47"/>
  <c r="BI48"/>
  <c r="BJ48"/>
  <c r="BK48"/>
  <c r="BL48"/>
  <c r="BM48"/>
  <c r="BN48"/>
  <c r="BI49"/>
  <c r="BJ49"/>
  <c r="BK49"/>
  <c r="BL49"/>
  <c r="BM49"/>
  <c r="BN49"/>
  <c r="BI50"/>
  <c r="BJ50"/>
  <c r="BK50"/>
  <c r="BL50"/>
  <c r="BM50"/>
  <c r="BN50"/>
  <c r="CV6" i="8"/>
  <c r="BR40" i="9"/>
  <c r="BS40"/>
  <c r="BT39"/>
  <c r="BS39"/>
  <c r="BR38"/>
  <c r="BQ38"/>
  <c r="BT37"/>
  <c r="BQ36"/>
  <c r="BR35"/>
  <c r="BS35"/>
  <c r="BT34"/>
  <c r="BS34"/>
  <c r="BP33"/>
  <c r="BQ32"/>
  <c r="BR31"/>
  <c r="BS31"/>
  <c r="BT30"/>
  <c r="BS30"/>
  <c r="BT29"/>
  <c r="BS26"/>
  <c r="BP25"/>
  <c r="BS25"/>
  <c r="BT24"/>
  <c r="BQ24"/>
  <c r="BR23"/>
  <c r="BS22"/>
  <c r="BP21"/>
  <c r="BS21"/>
  <c r="BT20"/>
  <c r="BQ20"/>
  <c r="BQ18"/>
  <c r="BS17"/>
  <c r="BS16"/>
  <c r="BQ14"/>
  <c r="BS13"/>
  <c r="BS12"/>
  <c r="BQ10"/>
  <c r="BS9"/>
  <c r="BS8"/>
  <c r="BN6"/>
  <c r="BN51" s="1"/>
  <c r="BM6"/>
  <c r="BM51" s="1"/>
  <c r="BL6"/>
  <c r="BL51" s="1"/>
  <c r="BK6"/>
  <c r="BK51" s="1"/>
  <c r="BJ6"/>
  <c r="BJ51" s="1"/>
  <c r="BI6"/>
  <c r="BI51" s="1"/>
  <c r="DG50" i="8"/>
  <c r="DF50"/>
  <c r="DE50"/>
  <c r="DD50"/>
  <c r="DC50"/>
  <c r="CZ50"/>
  <c r="CY50"/>
  <c r="CX50"/>
  <c r="CW50"/>
  <c r="CV50"/>
  <c r="DG49"/>
  <c r="DF49"/>
  <c r="DE49"/>
  <c r="DD49"/>
  <c r="DC49"/>
  <c r="CZ49"/>
  <c r="CY49"/>
  <c r="CX49"/>
  <c r="CW49"/>
  <c r="CV49"/>
  <c r="DG48"/>
  <c r="DF48"/>
  <c r="DE48"/>
  <c r="DD48"/>
  <c r="DC48"/>
  <c r="CZ48"/>
  <c r="CY48"/>
  <c r="CX48"/>
  <c r="CW48"/>
  <c r="CV48"/>
  <c r="DG47"/>
  <c r="DF47"/>
  <c r="DE47"/>
  <c r="DD47"/>
  <c r="DC47"/>
  <c r="CZ47"/>
  <c r="CY47"/>
  <c r="CX47"/>
  <c r="CW47"/>
  <c r="CV47"/>
  <c r="DG46"/>
  <c r="DF46"/>
  <c r="DE46"/>
  <c r="DD46"/>
  <c r="DC46"/>
  <c r="CZ46"/>
  <c r="CY46"/>
  <c r="CX46"/>
  <c r="CW46"/>
  <c r="CV46"/>
  <c r="DG45"/>
  <c r="DF45"/>
  <c r="DE45"/>
  <c r="DD45"/>
  <c r="DC45"/>
  <c r="CZ45"/>
  <c r="CY45"/>
  <c r="CX45"/>
  <c r="CW45"/>
  <c r="CV45"/>
  <c r="DG44"/>
  <c r="DF44"/>
  <c r="DE44"/>
  <c r="DD44"/>
  <c r="DC44"/>
  <c r="CZ44"/>
  <c r="CY44"/>
  <c r="CX44"/>
  <c r="CW44"/>
  <c r="CV44"/>
  <c r="DG43"/>
  <c r="DF43"/>
  <c r="DE43"/>
  <c r="DD43"/>
  <c r="DC43"/>
  <c r="CZ43"/>
  <c r="CY43"/>
  <c r="CX43"/>
  <c r="CW43"/>
  <c r="CV43"/>
  <c r="DG42"/>
  <c r="DF42"/>
  <c r="DE42"/>
  <c r="DD42"/>
  <c r="DC42"/>
  <c r="CZ42"/>
  <c r="CY42"/>
  <c r="CX42"/>
  <c r="CW42"/>
  <c r="CV42"/>
  <c r="DG41"/>
  <c r="DF41"/>
  <c r="DE41"/>
  <c r="DD41"/>
  <c r="DC41"/>
  <c r="CZ41"/>
  <c r="CY41"/>
  <c r="CX41"/>
  <c r="CW41"/>
  <c r="CV41"/>
  <c r="DG40"/>
  <c r="DF40"/>
  <c r="DE40"/>
  <c r="DD40"/>
  <c r="DC40"/>
  <c r="CZ40"/>
  <c r="CY40"/>
  <c r="CX40"/>
  <c r="CW40"/>
  <c r="CV40"/>
  <c r="DG39"/>
  <c r="DF39"/>
  <c r="DE39"/>
  <c r="DD39"/>
  <c r="DC39"/>
  <c r="CZ39"/>
  <c r="CY39"/>
  <c r="CX39"/>
  <c r="CW39"/>
  <c r="CV39"/>
  <c r="DG38"/>
  <c r="DF38"/>
  <c r="DE38"/>
  <c r="DD38"/>
  <c r="DC38"/>
  <c r="CZ38"/>
  <c r="CY38"/>
  <c r="CX38"/>
  <c r="CW38"/>
  <c r="CV38"/>
  <c r="DG37"/>
  <c r="DF37"/>
  <c r="DE37"/>
  <c r="DD37"/>
  <c r="DC37"/>
  <c r="CZ37"/>
  <c r="CY37"/>
  <c r="CX37"/>
  <c r="CW37"/>
  <c r="CV37"/>
  <c r="DG36"/>
  <c r="DF36"/>
  <c r="DE36"/>
  <c r="DD36"/>
  <c r="DC36"/>
  <c r="CZ36"/>
  <c r="CY36"/>
  <c r="CX36"/>
  <c r="CW36"/>
  <c r="CV36"/>
  <c r="DG35"/>
  <c r="DF35"/>
  <c r="DE35"/>
  <c r="DD35"/>
  <c r="DC35"/>
  <c r="CZ35"/>
  <c r="CY35"/>
  <c r="CX35"/>
  <c r="CW35"/>
  <c r="CV35"/>
  <c r="DG34"/>
  <c r="DF34"/>
  <c r="DE34"/>
  <c r="DD34"/>
  <c r="DC34"/>
  <c r="CZ34"/>
  <c r="CY34"/>
  <c r="CX34"/>
  <c r="CW34"/>
  <c r="CV34"/>
  <c r="DG33"/>
  <c r="DF33"/>
  <c r="DE33"/>
  <c r="DD33"/>
  <c r="DC33"/>
  <c r="CZ33"/>
  <c r="CY33"/>
  <c r="CX33"/>
  <c r="CW33"/>
  <c r="CV33"/>
  <c r="DG32"/>
  <c r="DF32"/>
  <c r="DE32"/>
  <c r="DD32"/>
  <c r="DC32"/>
  <c r="CZ32"/>
  <c r="CY32"/>
  <c r="CX32"/>
  <c r="CW32"/>
  <c r="CV32"/>
  <c r="DG31"/>
  <c r="DF31"/>
  <c r="DE31"/>
  <c r="DD31"/>
  <c r="DC31"/>
  <c r="CZ31"/>
  <c r="CY31"/>
  <c r="CX31"/>
  <c r="CW31"/>
  <c r="CV31"/>
  <c r="DG30"/>
  <c r="DF30"/>
  <c r="DE30"/>
  <c r="DD30"/>
  <c r="DC30"/>
  <c r="CZ30"/>
  <c r="CY30"/>
  <c r="CX30"/>
  <c r="CW30"/>
  <c r="CV30"/>
  <c r="DG29"/>
  <c r="DF29"/>
  <c r="DE29"/>
  <c r="DD29"/>
  <c r="DC29"/>
  <c r="CZ29"/>
  <c r="CY29"/>
  <c r="CX29"/>
  <c r="CW29"/>
  <c r="CV29"/>
  <c r="DG28"/>
  <c r="DF28"/>
  <c r="DE28"/>
  <c r="DD28"/>
  <c r="DC28"/>
  <c r="CZ28"/>
  <c r="CY28"/>
  <c r="CX28"/>
  <c r="CW28"/>
  <c r="CV28"/>
  <c r="DG27"/>
  <c r="DF27"/>
  <c r="DE27"/>
  <c r="DD27"/>
  <c r="DC27"/>
  <c r="CZ27"/>
  <c r="CY27"/>
  <c r="CX27"/>
  <c r="CW27"/>
  <c r="CV27"/>
  <c r="DG26"/>
  <c r="DF26"/>
  <c r="DE26"/>
  <c r="DD26"/>
  <c r="DC26"/>
  <c r="CZ26"/>
  <c r="CY26"/>
  <c r="CX26"/>
  <c r="CW26"/>
  <c r="CV26"/>
  <c r="DG25"/>
  <c r="DF25"/>
  <c r="DE25"/>
  <c r="DD25"/>
  <c r="DC25"/>
  <c r="CZ25"/>
  <c r="CY25"/>
  <c r="CX25"/>
  <c r="CW25"/>
  <c r="CV25"/>
  <c r="DG24"/>
  <c r="DF24"/>
  <c r="DE24"/>
  <c r="DD24"/>
  <c r="DC24"/>
  <c r="CZ24"/>
  <c r="CY24"/>
  <c r="CX24"/>
  <c r="CW24"/>
  <c r="CV24"/>
  <c r="DG23"/>
  <c r="DF23"/>
  <c r="DE23"/>
  <c r="DD23"/>
  <c r="DC23"/>
  <c r="CZ23"/>
  <c r="CY23"/>
  <c r="CX23"/>
  <c r="CW23"/>
  <c r="CV23"/>
  <c r="DG22"/>
  <c r="DF22"/>
  <c r="DE22"/>
  <c r="DD22"/>
  <c r="DC22"/>
  <c r="CZ22"/>
  <c r="CY22"/>
  <c r="CX22"/>
  <c r="CW22"/>
  <c r="CV22"/>
  <c r="DG21"/>
  <c r="DF21"/>
  <c r="DE21"/>
  <c r="DD21"/>
  <c r="DC21"/>
  <c r="CZ21"/>
  <c r="CY21"/>
  <c r="CX21"/>
  <c r="CW21"/>
  <c r="CV21"/>
  <c r="DG20"/>
  <c r="DF20"/>
  <c r="DE20"/>
  <c r="DD20"/>
  <c r="DC20"/>
  <c r="CZ20"/>
  <c r="CY20"/>
  <c r="CX20"/>
  <c r="CW20"/>
  <c r="CV20"/>
  <c r="DG19"/>
  <c r="DF19"/>
  <c r="DE19"/>
  <c r="DD19"/>
  <c r="DC19"/>
  <c r="CZ19"/>
  <c r="CY19"/>
  <c r="CX19"/>
  <c r="CW19"/>
  <c r="CV19"/>
  <c r="DG18"/>
  <c r="DF18"/>
  <c r="DE18"/>
  <c r="DD18"/>
  <c r="DC18"/>
  <c r="CZ18"/>
  <c r="CY18"/>
  <c r="CX18"/>
  <c r="CW18"/>
  <c r="CV18"/>
  <c r="DG17"/>
  <c r="DF17"/>
  <c r="DE17"/>
  <c r="DD17"/>
  <c r="DC17"/>
  <c r="CZ17"/>
  <c r="CY17"/>
  <c r="CX17"/>
  <c r="CW17"/>
  <c r="CV17"/>
  <c r="DG16"/>
  <c r="DF16"/>
  <c r="DE16"/>
  <c r="DD16"/>
  <c r="DC16"/>
  <c r="CZ16"/>
  <c r="CY16"/>
  <c r="CX16"/>
  <c r="CW16"/>
  <c r="CV16"/>
  <c r="DG15"/>
  <c r="DF15"/>
  <c r="DE15"/>
  <c r="DD15"/>
  <c r="DC15"/>
  <c r="CZ15"/>
  <c r="CY15"/>
  <c r="CX15"/>
  <c r="CW15"/>
  <c r="CV15"/>
  <c r="DG14"/>
  <c r="DF14"/>
  <c r="DE14"/>
  <c r="DD14"/>
  <c r="DC14"/>
  <c r="CZ14"/>
  <c r="CY14"/>
  <c r="CX14"/>
  <c r="CW14"/>
  <c r="CV14"/>
  <c r="DG13"/>
  <c r="DF13"/>
  <c r="DE13"/>
  <c r="DD13"/>
  <c r="DC13"/>
  <c r="CZ13"/>
  <c r="CY13"/>
  <c r="CX13"/>
  <c r="CW13"/>
  <c r="CV13"/>
  <c r="DG12"/>
  <c r="DF12"/>
  <c r="DE12"/>
  <c r="DD12"/>
  <c r="DC12"/>
  <c r="CZ12"/>
  <c r="CY12"/>
  <c r="CX12"/>
  <c r="CW12"/>
  <c r="CV12"/>
  <c r="DG11"/>
  <c r="DF11"/>
  <c r="DE11"/>
  <c r="DD11"/>
  <c r="DC11"/>
  <c r="CZ11"/>
  <c r="CY11"/>
  <c r="CX11"/>
  <c r="CW11"/>
  <c r="CV11"/>
  <c r="DG10"/>
  <c r="DF10"/>
  <c r="DE10"/>
  <c r="DD10"/>
  <c r="DC10"/>
  <c r="CZ10"/>
  <c r="CY10"/>
  <c r="CX10"/>
  <c r="CW10"/>
  <c r="CV10"/>
  <c r="DG9"/>
  <c r="DF9"/>
  <c r="DE9"/>
  <c r="DD9"/>
  <c r="DC9"/>
  <c r="CZ9"/>
  <c r="CY9"/>
  <c r="CX9"/>
  <c r="CW9"/>
  <c r="CV9"/>
  <c r="DG8"/>
  <c r="DF8"/>
  <c r="DE8"/>
  <c r="DD8"/>
  <c r="DC8"/>
  <c r="CZ8"/>
  <c r="CY8"/>
  <c r="CX8"/>
  <c r="CW8"/>
  <c r="CV8"/>
  <c r="DG7"/>
  <c r="DF7"/>
  <c r="DE7"/>
  <c r="DD7"/>
  <c r="DC7"/>
  <c r="CZ7"/>
  <c r="CY7"/>
  <c r="CX7"/>
  <c r="CW7"/>
  <c r="CV7"/>
  <c r="DG6"/>
  <c r="DF6"/>
  <c r="DE6"/>
  <c r="DE51" s="1"/>
  <c r="DD6"/>
  <c r="DD51" s="1"/>
  <c r="DC6"/>
  <c r="DC51" s="1"/>
  <c r="CZ6"/>
  <c r="CY6"/>
  <c r="CX6"/>
  <c r="CX51" s="1"/>
  <c r="CW6"/>
  <c r="CW51" s="1"/>
  <c r="CZ51" l="1"/>
  <c r="DG51"/>
  <c r="DF51"/>
  <c r="CY51"/>
  <c r="CV51"/>
  <c r="BQ34" i="9"/>
  <c r="BR7"/>
  <c r="BR11"/>
  <c r="BR15"/>
  <c r="BT33"/>
  <c r="BP7"/>
  <c r="BO8"/>
  <c r="BP11"/>
  <c r="BO12"/>
  <c r="BP15"/>
  <c r="BO16"/>
  <c r="BR33"/>
  <c r="BO34"/>
  <c r="BQ39"/>
  <c r="BP29"/>
  <c r="BP37"/>
  <c r="BR29"/>
  <c r="BO30"/>
  <c r="BR37"/>
  <c r="BO38"/>
  <c r="BQ30"/>
  <c r="BQ6"/>
  <c r="BQ8"/>
  <c r="BQ12"/>
  <c r="BQ16"/>
  <c r="BO19"/>
  <c r="BS19"/>
  <c r="BQ19"/>
  <c r="BT21"/>
  <c r="BO22"/>
  <c r="BT25"/>
  <c r="BO26"/>
  <c r="BR27"/>
  <c r="BP27"/>
  <c r="BT27"/>
  <c r="BP41"/>
  <c r="BT41"/>
  <c r="BR41"/>
  <c r="BP43"/>
  <c r="BT43"/>
  <c r="BR43"/>
  <c r="BP45"/>
  <c r="BT45"/>
  <c r="BR45"/>
  <c r="BP47"/>
  <c r="BT47"/>
  <c r="BR47"/>
  <c r="BP49"/>
  <c r="BT49"/>
  <c r="BR49"/>
  <c r="BR19"/>
  <c r="BP19"/>
  <c r="BT19"/>
  <c r="BR21"/>
  <c r="BQ22"/>
  <c r="BR25"/>
  <c r="BQ26"/>
  <c r="BQ28"/>
  <c r="BO28"/>
  <c r="BS28"/>
  <c r="BO39"/>
  <c r="BO42"/>
  <c r="BS42"/>
  <c r="BQ42"/>
  <c r="BO44"/>
  <c r="BS44"/>
  <c r="BQ44"/>
  <c r="BO46"/>
  <c r="BS46"/>
  <c r="BQ46"/>
  <c r="BO48"/>
  <c r="BS48"/>
  <c r="BQ48"/>
  <c r="BO50"/>
  <c r="BS50"/>
  <c r="BQ50"/>
  <c r="BP28"/>
  <c r="BT28"/>
  <c r="BR28"/>
  <c r="BR42"/>
  <c r="BT42"/>
  <c r="BP42"/>
  <c r="BR44"/>
  <c r="BP44"/>
  <c r="BT44"/>
  <c r="BR46"/>
  <c r="BT46"/>
  <c r="BP46"/>
  <c r="BR48"/>
  <c r="BP48"/>
  <c r="BT48"/>
  <c r="BR50"/>
  <c r="BT50"/>
  <c r="BP50"/>
  <c r="BO27"/>
  <c r="BS27"/>
  <c r="BQ27"/>
  <c r="BQ41"/>
  <c r="BS41"/>
  <c r="BO41"/>
  <c r="BQ43"/>
  <c r="BO43"/>
  <c r="BS43"/>
  <c r="BQ45"/>
  <c r="BS45"/>
  <c r="BO45"/>
  <c r="BQ47"/>
  <c r="BO47"/>
  <c r="BS47"/>
  <c r="BQ49"/>
  <c r="BS49"/>
  <c r="BO49"/>
  <c r="BO6"/>
  <c r="BS6"/>
  <c r="BP9"/>
  <c r="BT9"/>
  <c r="BO10"/>
  <c r="BS10"/>
  <c r="BP13"/>
  <c r="BT13"/>
  <c r="BO14"/>
  <c r="BS14"/>
  <c r="BP17"/>
  <c r="BT17"/>
  <c r="BO18"/>
  <c r="BS18"/>
  <c r="BT22"/>
  <c r="BR22"/>
  <c r="BS23"/>
  <c r="BQ23"/>
  <c r="BT26"/>
  <c r="BR26"/>
  <c r="BP31"/>
  <c r="BT31"/>
  <c r="BO32"/>
  <c r="BS32"/>
  <c r="BP35"/>
  <c r="BT35"/>
  <c r="BO36"/>
  <c r="BS36"/>
  <c r="BP40"/>
  <c r="BT40"/>
  <c r="BT6"/>
  <c r="BR6"/>
  <c r="BS7"/>
  <c r="BQ7"/>
  <c r="BT10"/>
  <c r="BR10"/>
  <c r="BS11"/>
  <c r="BQ11"/>
  <c r="BT14"/>
  <c r="BR14"/>
  <c r="BS15"/>
  <c r="BQ15"/>
  <c r="BT18"/>
  <c r="BR18"/>
  <c r="BO20"/>
  <c r="BS20"/>
  <c r="BP23"/>
  <c r="BT23"/>
  <c r="BO24"/>
  <c r="BS24"/>
  <c r="BS29"/>
  <c r="BQ29"/>
  <c r="BT32"/>
  <c r="BR32"/>
  <c r="BS33"/>
  <c r="BQ33"/>
  <c r="BT36"/>
  <c r="BR36"/>
  <c r="BS37"/>
  <c r="BQ37"/>
  <c r="BS38"/>
  <c r="BR20"/>
  <c r="BQ21"/>
  <c r="BR24"/>
  <c r="BQ25"/>
  <c r="BR8"/>
  <c r="BQ9"/>
  <c r="BR12"/>
  <c r="BQ13"/>
  <c r="BR16"/>
  <c r="BQ17"/>
  <c r="BR30"/>
  <c r="BQ31"/>
  <c r="BR34"/>
  <c r="BQ35"/>
  <c r="BR39"/>
  <c r="BQ40"/>
  <c r="DA6" i="8"/>
  <c r="DH7"/>
  <c r="DI7" s="1"/>
  <c r="DA8"/>
  <c r="DB8" s="1"/>
  <c r="DH9"/>
  <c r="DI9" s="1"/>
  <c r="DA10"/>
  <c r="DB10" s="1"/>
  <c r="DH11"/>
  <c r="DI11" s="1"/>
  <c r="DA12"/>
  <c r="DB12" s="1"/>
  <c r="DH13"/>
  <c r="DI13" s="1"/>
  <c r="DA14"/>
  <c r="DB14" s="1"/>
  <c r="DH15"/>
  <c r="DI15" s="1"/>
  <c r="DA16"/>
  <c r="DB16" s="1"/>
  <c r="DH17"/>
  <c r="DI17" s="1"/>
  <c r="DA18"/>
  <c r="DB18" s="1"/>
  <c r="DH19"/>
  <c r="DI19" s="1"/>
  <c r="DA20"/>
  <c r="DB20" s="1"/>
  <c r="DH21"/>
  <c r="DI21" s="1"/>
  <c r="DA22"/>
  <c r="DB22" s="1"/>
  <c r="DH23"/>
  <c r="DI23" s="1"/>
  <c r="DA24"/>
  <c r="DB24" s="1"/>
  <c r="DH25"/>
  <c r="DI25" s="1"/>
  <c r="DA26"/>
  <c r="DB26" s="1"/>
  <c r="DH27"/>
  <c r="DI27" s="1"/>
  <c r="DA28"/>
  <c r="DB28" s="1"/>
  <c r="DH29"/>
  <c r="DI29" s="1"/>
  <c r="DA30"/>
  <c r="DB30" s="1"/>
  <c r="DH31"/>
  <c r="DI31" s="1"/>
  <c r="DA32"/>
  <c r="DB32" s="1"/>
  <c r="DH33"/>
  <c r="DI33" s="1"/>
  <c r="DA34"/>
  <c r="DB34" s="1"/>
  <c r="DH35"/>
  <c r="DI35" s="1"/>
  <c r="DA36"/>
  <c r="DB36" s="1"/>
  <c r="DH37"/>
  <c r="DI37" s="1"/>
  <c r="DA38"/>
  <c r="DB38" s="1"/>
  <c r="DH39"/>
  <c r="DI39" s="1"/>
  <c r="DA40"/>
  <c r="DB40" s="1"/>
  <c r="DH41"/>
  <c r="DI41" s="1"/>
  <c r="DA42"/>
  <c r="DB42" s="1"/>
  <c r="DH43"/>
  <c r="DI43" s="1"/>
  <c r="DA44"/>
  <c r="DB44" s="1"/>
  <c r="DH45"/>
  <c r="DI45" s="1"/>
  <c r="DA46"/>
  <c r="DB46" s="1"/>
  <c r="DH47"/>
  <c r="DI47" s="1"/>
  <c r="DA48"/>
  <c r="DB48" s="1"/>
  <c r="DH49"/>
  <c r="DI49" s="1"/>
  <c r="DA50"/>
  <c r="DB50" s="1"/>
  <c r="DH6"/>
  <c r="DA7"/>
  <c r="DB7" s="1"/>
  <c r="DH8"/>
  <c r="DI8" s="1"/>
  <c r="DA9"/>
  <c r="DB9" s="1"/>
  <c r="DH10"/>
  <c r="DI10" s="1"/>
  <c r="DA11"/>
  <c r="DB11" s="1"/>
  <c r="DH12"/>
  <c r="DI12" s="1"/>
  <c r="DA13"/>
  <c r="DB13" s="1"/>
  <c r="DH14"/>
  <c r="DI14" s="1"/>
  <c r="DA15"/>
  <c r="DB15" s="1"/>
  <c r="DH16"/>
  <c r="DI16" s="1"/>
  <c r="DA17"/>
  <c r="DB17" s="1"/>
  <c r="DH18"/>
  <c r="DI18" s="1"/>
  <c r="DA19"/>
  <c r="DB19" s="1"/>
  <c r="DH20"/>
  <c r="DI20" s="1"/>
  <c r="DA21"/>
  <c r="DB21" s="1"/>
  <c r="DH22"/>
  <c r="DI22" s="1"/>
  <c r="DA23"/>
  <c r="DB23" s="1"/>
  <c r="DH24"/>
  <c r="DI24" s="1"/>
  <c r="DA25"/>
  <c r="DB25" s="1"/>
  <c r="DH26"/>
  <c r="DI26" s="1"/>
  <c r="DA27"/>
  <c r="DB27" s="1"/>
  <c r="DH28"/>
  <c r="DI28" s="1"/>
  <c r="DA29"/>
  <c r="DB29" s="1"/>
  <c r="DH30"/>
  <c r="DI30" s="1"/>
  <c r="DA31"/>
  <c r="DB31" s="1"/>
  <c r="DH32"/>
  <c r="DI32" s="1"/>
  <c r="DA33"/>
  <c r="DB33" s="1"/>
  <c r="DH34"/>
  <c r="DI34" s="1"/>
  <c r="DA35"/>
  <c r="DB35" s="1"/>
  <c r="DH36"/>
  <c r="DI36" s="1"/>
  <c r="DA37"/>
  <c r="DB37" s="1"/>
  <c r="DH38"/>
  <c r="DI38" s="1"/>
  <c r="DA39"/>
  <c r="DB39" s="1"/>
  <c r="DH40"/>
  <c r="DI40" s="1"/>
  <c r="DA41"/>
  <c r="DB41" s="1"/>
  <c r="DH42"/>
  <c r="DI42" s="1"/>
  <c r="DA43"/>
  <c r="DB43" s="1"/>
  <c r="DH44"/>
  <c r="DI44" s="1"/>
  <c r="DA45"/>
  <c r="DB45" s="1"/>
  <c r="DH46"/>
  <c r="DI46" s="1"/>
  <c r="DA47"/>
  <c r="DB47" s="1"/>
  <c r="DH48"/>
  <c r="DI48" s="1"/>
  <c r="DA49"/>
  <c r="DB49" s="1"/>
  <c r="DH50"/>
  <c r="DI50" s="1"/>
  <c r="BP38" i="9"/>
  <c r="BT38"/>
  <c r="BO7"/>
  <c r="BO9"/>
  <c r="BO11"/>
  <c r="BO13"/>
  <c r="BO15"/>
  <c r="BO17"/>
  <c r="BO21"/>
  <c r="BO23"/>
  <c r="BO25"/>
  <c r="BO29"/>
  <c r="BO31"/>
  <c r="BO33"/>
  <c r="BO35"/>
  <c r="BO37"/>
  <c r="BO40"/>
  <c r="BP6"/>
  <c r="BP8"/>
  <c r="BP10"/>
  <c r="BP12"/>
  <c r="BP14"/>
  <c r="BP16"/>
  <c r="BP18"/>
  <c r="BP20"/>
  <c r="BP22"/>
  <c r="BP24"/>
  <c r="BP26"/>
  <c r="BP30"/>
  <c r="BP32"/>
  <c r="BP34"/>
  <c r="BP36"/>
  <c r="BP39"/>
  <c r="DI6" i="8" l="1"/>
  <c r="DH51"/>
  <c r="DB6"/>
  <c r="DA51"/>
  <c r="AF7" i="6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6"/>
  <c r="S146"/>
  <c r="AE146" s="1"/>
  <c r="S144"/>
  <c r="AE144" s="1"/>
  <c r="S142"/>
  <c r="AE142" s="1"/>
  <c r="S141"/>
  <c r="AE141" s="1"/>
  <c r="S140"/>
  <c r="AE140" s="1"/>
  <c r="S139"/>
  <c r="AE139" s="1"/>
  <c r="S138"/>
  <c r="AE138" s="1"/>
  <c r="S136"/>
  <c r="AE136" s="1"/>
  <c r="S135"/>
  <c r="AE135" s="1"/>
  <c r="S132"/>
  <c r="AE132" s="1"/>
  <c r="S131"/>
  <c r="AE131" s="1"/>
  <c r="S130"/>
  <c r="AE130" s="1"/>
  <c r="S128"/>
  <c r="AE128" s="1"/>
  <c r="S126"/>
  <c r="AE126" s="1"/>
  <c r="S125"/>
  <c r="AE125" s="1"/>
  <c r="S124"/>
  <c r="AE124" s="1"/>
  <c r="S123"/>
  <c r="AE123" s="1"/>
  <c r="S122"/>
  <c r="AE122" s="1"/>
  <c r="S120"/>
  <c r="AE120" s="1"/>
  <c r="S119"/>
  <c r="AE119" s="1"/>
  <c r="S116"/>
  <c r="AE116" s="1"/>
  <c r="S115"/>
  <c r="AE115" s="1"/>
  <c r="S114"/>
  <c r="AE114" s="1"/>
  <c r="S112"/>
  <c r="AE112" s="1"/>
  <c r="S110"/>
  <c r="AE110" s="1"/>
  <c r="S109"/>
  <c r="AE109" s="1"/>
  <c r="S108"/>
  <c r="AE108" s="1"/>
  <c r="S107"/>
  <c r="AE107" s="1"/>
  <c r="S106"/>
  <c r="AE106" s="1"/>
  <c r="S104"/>
  <c r="AE104" s="1"/>
  <c r="S103"/>
  <c r="AE103" s="1"/>
  <c r="S100"/>
  <c r="AE100" s="1"/>
  <c r="S99"/>
  <c r="AE99" s="1"/>
  <c r="S98"/>
  <c r="AE98" s="1"/>
  <c r="S96"/>
  <c r="AE96" s="1"/>
  <c r="S94"/>
  <c r="AE94" s="1"/>
  <c r="S93"/>
  <c r="AE93" s="1"/>
  <c r="S92"/>
  <c r="AE92" s="1"/>
  <c r="S91"/>
  <c r="AE91" s="1"/>
  <c r="S90"/>
  <c r="AE90" s="1"/>
  <c r="S88"/>
  <c r="AE88" s="1"/>
  <c r="S87"/>
  <c r="AE87" s="1"/>
  <c r="S84"/>
  <c r="AE84" s="1"/>
  <c r="S83"/>
  <c r="AE83" s="1"/>
  <c r="S82"/>
  <c r="AE82" s="1"/>
  <c r="S80"/>
  <c r="AE80" s="1"/>
  <c r="S78"/>
  <c r="AE78" s="1"/>
  <c r="S77"/>
  <c r="AE77" s="1"/>
  <c r="S76"/>
  <c r="AE76" s="1"/>
  <c r="S75"/>
  <c r="AE75" s="1"/>
  <c r="S74"/>
  <c r="AE74" s="1"/>
  <c r="S72"/>
  <c r="AE72" s="1"/>
  <c r="S71"/>
  <c r="AE71" s="1"/>
  <c r="S68"/>
  <c r="AE68" s="1"/>
  <c r="S67"/>
  <c r="AE67" s="1"/>
  <c r="S66"/>
  <c r="AE66" s="1"/>
  <c r="S64"/>
  <c r="AE64" s="1"/>
  <c r="S62"/>
  <c r="AE62" s="1"/>
  <c r="S61"/>
  <c r="AE61" s="1"/>
  <c r="S60"/>
  <c r="AE60" s="1"/>
  <c r="S59"/>
  <c r="AE59" s="1"/>
  <c r="S58"/>
  <c r="AE58" s="1"/>
  <c r="S56"/>
  <c r="AE56" s="1"/>
  <c r="S55"/>
  <c r="AE55" s="1"/>
  <c r="S52"/>
  <c r="AE52" s="1"/>
  <c r="S51"/>
  <c r="AE51" s="1"/>
  <c r="S50"/>
  <c r="AE50" s="1"/>
  <c r="S48"/>
  <c r="AE48" s="1"/>
  <c r="S46"/>
  <c r="AE46" s="1"/>
  <c r="S45"/>
  <c r="AE45" s="1"/>
  <c r="S44"/>
  <c r="AE44" s="1"/>
  <c r="S43"/>
  <c r="AE43" s="1"/>
  <c r="S42"/>
  <c r="AE42" s="1"/>
  <c r="S40"/>
  <c r="AE40" s="1"/>
  <c r="S39"/>
  <c r="AE39" s="1"/>
  <c r="S36"/>
  <c r="AE36" s="1"/>
  <c r="S35"/>
  <c r="AE35" s="1"/>
  <c r="S34"/>
  <c r="AE34" s="1"/>
  <c r="S32"/>
  <c r="AE32" s="1"/>
  <c r="S30"/>
  <c r="AE30" s="1"/>
  <c r="S29"/>
  <c r="AE29" s="1"/>
  <c r="S28"/>
  <c r="AE28" s="1"/>
  <c r="S27"/>
  <c r="AE27" s="1"/>
  <c r="S26"/>
  <c r="AE26" s="1"/>
  <c r="S24"/>
  <c r="AE24" s="1"/>
  <c r="S23"/>
  <c r="AE23" s="1"/>
  <c r="S20"/>
  <c r="AE20" s="1"/>
  <c r="S19"/>
  <c r="AE19" s="1"/>
  <c r="S18"/>
  <c r="AE18" s="1"/>
  <c r="S16"/>
  <c r="AE16" s="1"/>
  <c r="S14"/>
  <c r="AE14" s="1"/>
  <c r="S13"/>
  <c r="AE13" s="1"/>
  <c r="S12"/>
  <c r="AE12" s="1"/>
  <c r="S11"/>
  <c r="AE11" s="1"/>
  <c r="AF147" l="1"/>
  <c r="S33"/>
  <c r="AE33" s="1"/>
  <c r="S49"/>
  <c r="AE49" s="1"/>
  <c r="S65"/>
  <c r="AE65" s="1"/>
  <c r="S81"/>
  <c r="AE81" s="1"/>
  <c r="S113"/>
  <c r="AE113" s="1"/>
  <c r="S21"/>
  <c r="AE21" s="1"/>
  <c r="S37"/>
  <c r="AE37" s="1"/>
  <c r="S53"/>
  <c r="AE53" s="1"/>
  <c r="S69"/>
  <c r="AE69" s="1"/>
  <c r="S85"/>
  <c r="AE85" s="1"/>
  <c r="S101"/>
  <c r="AE101" s="1"/>
  <c r="S117"/>
  <c r="AE117" s="1"/>
  <c r="S133"/>
  <c r="AE133" s="1"/>
  <c r="S97"/>
  <c r="AE97" s="1"/>
  <c r="S15"/>
  <c r="AE15" s="1"/>
  <c r="S22"/>
  <c r="AE22" s="1"/>
  <c r="S25"/>
  <c r="AE25" s="1"/>
  <c r="S31"/>
  <c r="AE31" s="1"/>
  <c r="S38"/>
  <c r="AE38" s="1"/>
  <c r="S41"/>
  <c r="AE41" s="1"/>
  <c r="S47"/>
  <c r="AE47" s="1"/>
  <c r="S54"/>
  <c r="AE54" s="1"/>
  <c r="S57"/>
  <c r="AE57" s="1"/>
  <c r="S63"/>
  <c r="AE63" s="1"/>
  <c r="S70"/>
  <c r="AE70" s="1"/>
  <c r="S73"/>
  <c r="AE73" s="1"/>
  <c r="S79"/>
  <c r="AE79" s="1"/>
  <c r="S86"/>
  <c r="AE86" s="1"/>
  <c r="S89"/>
  <c r="AE89" s="1"/>
  <c r="S95"/>
  <c r="AE95" s="1"/>
  <c r="S102"/>
  <c r="AE102" s="1"/>
  <c r="S105"/>
  <c r="AE105" s="1"/>
  <c r="S111"/>
  <c r="AE111" s="1"/>
  <c r="S118"/>
  <c r="AE118" s="1"/>
  <c r="S121"/>
  <c r="AE121" s="1"/>
  <c r="S127"/>
  <c r="AE127" s="1"/>
  <c r="S134"/>
  <c r="AE134" s="1"/>
  <c r="S137"/>
  <c r="AE137" s="1"/>
  <c r="S143"/>
  <c r="AE143" s="1"/>
  <c r="S17"/>
  <c r="AE17" s="1"/>
  <c r="S129"/>
  <c r="AE129" s="1"/>
  <c r="S145"/>
  <c r="AE145" s="1"/>
  <c r="S10"/>
  <c r="AE10" s="1"/>
  <c r="S9"/>
  <c r="AE9" s="1"/>
  <c r="S8"/>
  <c r="AE8" s="1"/>
  <c r="S7"/>
  <c r="AE7" s="1"/>
  <c r="S6"/>
  <c r="AE6" l="1"/>
  <c r="AE147" s="1"/>
  <c r="S147"/>
  <c r="T5" i="4"/>
  <c r="AE5"/>
  <c r="AF5"/>
  <c r="AO5"/>
  <c r="AP5"/>
  <c r="AU5"/>
  <c r="BF5"/>
  <c r="T6"/>
  <c r="AE6"/>
  <c r="AF6"/>
  <c r="AO6"/>
  <c r="AP6"/>
  <c r="AU6"/>
  <c r="BF6"/>
  <c r="T7"/>
  <c r="AE7"/>
  <c r="AF7"/>
  <c r="AO7"/>
  <c r="AP7"/>
  <c r="AU7"/>
  <c r="BF7"/>
  <c r="T8"/>
  <c r="AE8"/>
  <c r="AF8"/>
  <c r="AO8"/>
  <c r="AP8"/>
  <c r="AU8"/>
  <c r="BF8"/>
  <c r="T9"/>
  <c r="AE9"/>
  <c r="AF9"/>
  <c r="AO9"/>
  <c r="AP9"/>
  <c r="AU9"/>
  <c r="BF9"/>
  <c r="T10"/>
  <c r="AE10"/>
  <c r="AF10"/>
  <c r="AO10"/>
  <c r="AP10"/>
  <c r="AU10"/>
  <c r="BF10"/>
  <c r="T11"/>
  <c r="AE11"/>
  <c r="AF11"/>
  <c r="AO11"/>
  <c r="AP11"/>
  <c r="AU11"/>
  <c r="BF11"/>
  <c r="T12"/>
  <c r="AE12"/>
  <c r="AF12"/>
  <c r="AO12"/>
  <c r="AP12"/>
  <c r="AU12"/>
  <c r="BF12"/>
  <c r="T13"/>
  <c r="AE13"/>
  <c r="AF13"/>
  <c r="AO13"/>
  <c r="AP13"/>
  <c r="AU13"/>
  <c r="BF13"/>
  <c r="T14"/>
  <c r="AE14"/>
  <c r="AF14"/>
  <c r="AO14"/>
  <c r="AP14"/>
  <c r="AU14"/>
  <c r="BF14"/>
  <c r="T15"/>
  <c r="AE15"/>
  <c r="AF15"/>
  <c r="AO15"/>
  <c r="AP15"/>
  <c r="AU15"/>
  <c r="BF15"/>
  <c r="T16"/>
  <c r="AE16"/>
  <c r="AF16"/>
  <c r="AO16"/>
  <c r="AP16"/>
  <c r="AU16"/>
  <c r="BF16"/>
  <c r="BG16"/>
  <c r="T17"/>
  <c r="AE17"/>
  <c r="AF17"/>
  <c r="AO17"/>
  <c r="AP17"/>
  <c r="AU17"/>
  <c r="BF17"/>
  <c r="T18"/>
  <c r="AE18"/>
  <c r="AF18"/>
  <c r="AO18"/>
  <c r="AP18"/>
  <c r="AU18"/>
  <c r="BF18"/>
  <c r="T19"/>
  <c r="AE19"/>
  <c r="AF19"/>
  <c r="AO19"/>
  <c r="AP19"/>
  <c r="AU19"/>
  <c r="BF19"/>
  <c r="T20"/>
  <c r="AE20"/>
  <c r="AF20"/>
  <c r="AO20"/>
  <c r="AP20"/>
  <c r="AU20"/>
  <c r="BF20"/>
  <c r="T21"/>
  <c r="AE21"/>
  <c r="AF21"/>
  <c r="AO21"/>
  <c r="AP21"/>
  <c r="AU21"/>
  <c r="BF21"/>
  <c r="T22"/>
  <c r="AE22"/>
  <c r="AF22"/>
  <c r="AO22"/>
  <c r="AP22"/>
  <c r="AU22"/>
  <c r="BF22"/>
  <c r="BG22"/>
  <c r="T23"/>
  <c r="AE23"/>
  <c r="AF23"/>
  <c r="AO23"/>
  <c r="AP23"/>
  <c r="AU23"/>
  <c r="BF23"/>
  <c r="AE24"/>
  <c r="AF24"/>
  <c r="AO24"/>
  <c r="AP24"/>
  <c r="AU24"/>
  <c r="BF24"/>
  <c r="T25"/>
  <c r="AE25"/>
  <c r="AF25"/>
  <c r="AO25"/>
  <c r="AP25"/>
  <c r="BH25" s="1"/>
  <c r="AU25"/>
  <c r="BF25"/>
  <c r="T26"/>
  <c r="AE26"/>
  <c r="AF26"/>
  <c r="AO26"/>
  <c r="AP26"/>
  <c r="AU26"/>
  <c r="BF26"/>
  <c r="T27"/>
  <c r="AE27"/>
  <c r="AF27"/>
  <c r="AO27"/>
  <c r="AP27"/>
  <c r="AU27"/>
  <c r="BF27"/>
  <c r="T28"/>
  <c r="AE28"/>
  <c r="AF28"/>
  <c r="AO28"/>
  <c r="AP28"/>
  <c r="AU28"/>
  <c r="BF28"/>
  <c r="T29"/>
  <c r="AE29"/>
  <c r="AF29"/>
  <c r="AO29"/>
  <c r="AP29"/>
  <c r="AU29"/>
  <c r="BF29"/>
  <c r="T30"/>
  <c r="AE30"/>
  <c r="AF30"/>
  <c r="AO30"/>
  <c r="AP30"/>
  <c r="AU30"/>
  <c r="BF30"/>
  <c r="T31"/>
  <c r="AE31"/>
  <c r="AF31"/>
  <c r="AO31"/>
  <c r="AP31"/>
  <c r="AU31"/>
  <c r="BF31"/>
  <c r="T32"/>
  <c r="AE32"/>
  <c r="AF32"/>
  <c r="AO32"/>
  <c r="AP32"/>
  <c r="AU32"/>
  <c r="BF32"/>
  <c r="T33"/>
  <c r="AE33"/>
  <c r="AF33"/>
  <c r="AO33"/>
  <c r="AP33"/>
  <c r="BH33" s="1"/>
  <c r="AU33"/>
  <c r="BF33"/>
  <c r="T34"/>
  <c r="AE34"/>
  <c r="AF34"/>
  <c r="AO34"/>
  <c r="AP34"/>
  <c r="AU34"/>
  <c r="BF34"/>
  <c r="T35"/>
  <c r="AE35"/>
  <c r="AF35"/>
  <c r="AO35"/>
  <c r="AP35"/>
  <c r="AU35"/>
  <c r="BF35"/>
  <c r="T36"/>
  <c r="AE36"/>
  <c r="AF36"/>
  <c r="AO36"/>
  <c r="AP36"/>
  <c r="AU36"/>
  <c r="BF36"/>
  <c r="T37"/>
  <c r="AE37"/>
  <c r="AF37"/>
  <c r="AO37"/>
  <c r="AP37"/>
  <c r="AU37"/>
  <c r="BF37"/>
  <c r="T38"/>
  <c r="AE38"/>
  <c r="AF38"/>
  <c r="AO38"/>
  <c r="AP38"/>
  <c r="AU38"/>
  <c r="BF38"/>
  <c r="T39"/>
  <c r="AE39"/>
  <c r="AF39"/>
  <c r="AO39"/>
  <c r="AP39"/>
  <c r="AU39"/>
  <c r="BF39"/>
  <c r="T40"/>
  <c r="AE40"/>
  <c r="AF40"/>
  <c r="AO40"/>
  <c r="AP40"/>
  <c r="AU40"/>
  <c r="BF40"/>
  <c r="T41"/>
  <c r="AE41"/>
  <c r="AF41"/>
  <c r="AO41"/>
  <c r="AP41"/>
  <c r="AU41"/>
  <c r="BF41"/>
  <c r="T42"/>
  <c r="AE42"/>
  <c r="AF42"/>
  <c r="AO42"/>
  <c r="AP42"/>
  <c r="AU42"/>
  <c r="BF42"/>
  <c r="T43"/>
  <c r="AE43"/>
  <c r="AF43"/>
  <c r="AO43"/>
  <c r="AP43"/>
  <c r="AU43"/>
  <c r="BF43"/>
  <c r="T44"/>
  <c r="AE44"/>
  <c r="AF44"/>
  <c r="AO44"/>
  <c r="AP44"/>
  <c r="AU44"/>
  <c r="BF44"/>
  <c r="T45"/>
  <c r="AE45"/>
  <c r="AF45"/>
  <c r="AO45"/>
  <c r="AP45"/>
  <c r="AU45"/>
  <c r="BF45"/>
  <c r="T46"/>
  <c r="AE46"/>
  <c r="AF46"/>
  <c r="AO46"/>
  <c r="AP46"/>
  <c r="AU46"/>
  <c r="BF46"/>
  <c r="T47"/>
  <c r="AE47"/>
  <c r="AF47"/>
  <c r="AO47"/>
  <c r="AP47"/>
  <c r="AU47"/>
  <c r="BF47"/>
  <c r="T48"/>
  <c r="AE48"/>
  <c r="AF48"/>
  <c r="AO48"/>
  <c r="AP48"/>
  <c r="AU48"/>
  <c r="BF48"/>
  <c r="BG48"/>
  <c r="T49"/>
  <c r="AE49"/>
  <c r="AF49"/>
  <c r="AO49"/>
  <c r="AP49"/>
  <c r="AU49"/>
  <c r="BF49"/>
  <c r="T50"/>
  <c r="AE50"/>
  <c r="AF50"/>
  <c r="AO50"/>
  <c r="AP50"/>
  <c r="AU50"/>
  <c r="BF50"/>
  <c r="T51"/>
  <c r="AE51"/>
  <c r="AF51"/>
  <c r="AO51"/>
  <c r="AP51"/>
  <c r="AU51"/>
  <c r="BF51"/>
  <c r="T52"/>
  <c r="AE52"/>
  <c r="AF52"/>
  <c r="AO52"/>
  <c r="AP52"/>
  <c r="AU52"/>
  <c r="BF52"/>
  <c r="T53"/>
  <c r="AE53"/>
  <c r="AF53"/>
  <c r="AO53"/>
  <c r="AP53"/>
  <c r="AU53"/>
  <c r="BF53"/>
  <c r="T54"/>
  <c r="AE54"/>
  <c r="AF54"/>
  <c r="AO54"/>
  <c r="AP54"/>
  <c r="AU54"/>
  <c r="BF54"/>
  <c r="BG54"/>
  <c r="T55"/>
  <c r="AE55"/>
  <c r="AF55"/>
  <c r="AO55"/>
  <c r="AP55"/>
  <c r="AU55"/>
  <c r="BF55"/>
  <c r="T56"/>
  <c r="AE56"/>
  <c r="AF56"/>
  <c r="AO56"/>
  <c r="AP56"/>
  <c r="AU56"/>
  <c r="BF56"/>
  <c r="BG56"/>
  <c r="T57"/>
  <c r="AE57"/>
  <c r="AF57"/>
  <c r="AO57"/>
  <c r="AP57"/>
  <c r="AU57"/>
  <c r="BF57"/>
  <c r="T59"/>
  <c r="AE59"/>
  <c r="AF59"/>
  <c r="AO59"/>
  <c r="AP59"/>
  <c r="AU59"/>
  <c r="BF59"/>
  <c r="T60"/>
  <c r="AE60"/>
  <c r="AF60"/>
  <c r="AO60"/>
  <c r="AP60"/>
  <c r="AU60"/>
  <c r="BF60"/>
  <c r="T61"/>
  <c r="AE61"/>
  <c r="AF61"/>
  <c r="AO61"/>
  <c r="AP61"/>
  <c r="AU61"/>
  <c r="BF61"/>
  <c r="T62"/>
  <c r="AE62"/>
  <c r="AF62"/>
  <c r="AO62"/>
  <c r="AP62"/>
  <c r="AU62"/>
  <c r="BF62"/>
  <c r="BF63"/>
  <c r="T64"/>
  <c r="AE64"/>
  <c r="AF64"/>
  <c r="AO64"/>
  <c r="AP64"/>
  <c r="AU64"/>
  <c r="BF64"/>
  <c r="T65"/>
  <c r="AE65"/>
  <c r="AF65"/>
  <c r="AO65"/>
  <c r="AP65"/>
  <c r="AU65"/>
  <c r="BF65"/>
  <c r="T66"/>
  <c r="AE66"/>
  <c r="AF66"/>
  <c r="AO66"/>
  <c r="AP66"/>
  <c r="AU66"/>
  <c r="BF66"/>
  <c r="T67"/>
  <c r="AE67"/>
  <c r="AF67"/>
  <c r="AO67"/>
  <c r="AP67"/>
  <c r="AU67"/>
  <c r="BF67"/>
  <c r="T68"/>
  <c r="AE68"/>
  <c r="AF68"/>
  <c r="AO68"/>
  <c r="AP68"/>
  <c r="AU68"/>
  <c r="BF68"/>
  <c r="T69"/>
  <c r="AE69"/>
  <c r="AF69"/>
  <c r="AO69"/>
  <c r="AP69"/>
  <c r="AU69"/>
  <c r="BF69"/>
  <c r="T70"/>
  <c r="AE70"/>
  <c r="AF70"/>
  <c r="AO70"/>
  <c r="AP70"/>
  <c r="AU70"/>
  <c r="BF70"/>
  <c r="T71"/>
  <c r="AE71"/>
  <c r="AF71"/>
  <c r="AO71"/>
  <c r="AP71"/>
  <c r="AU71"/>
  <c r="BF71"/>
  <c r="T72"/>
  <c r="AE72"/>
  <c r="AF72"/>
  <c r="AO72"/>
  <c r="AP72"/>
  <c r="AU72"/>
  <c r="BF72"/>
  <c r="T73"/>
  <c r="AE73"/>
  <c r="AF73"/>
  <c r="AO73"/>
  <c r="AP73"/>
  <c r="AU73"/>
  <c r="BF73"/>
  <c r="T74"/>
  <c r="AE74"/>
  <c r="AF74"/>
  <c r="AO74"/>
  <c r="AP74"/>
  <c r="AU74"/>
  <c r="BF74"/>
  <c r="T75"/>
  <c r="AE75"/>
  <c r="AF75"/>
  <c r="AO75"/>
  <c r="AP75"/>
  <c r="AU75"/>
  <c r="BF75"/>
  <c r="T76"/>
  <c r="AE76"/>
  <c r="AF76"/>
  <c r="AO76"/>
  <c r="AP76"/>
  <c r="AU76"/>
  <c r="BF76"/>
  <c r="T77"/>
  <c r="AE77"/>
  <c r="AF77"/>
  <c r="AO77"/>
  <c r="AP77"/>
  <c r="AU77"/>
  <c r="BF77"/>
  <c r="T78"/>
  <c r="AE78"/>
  <c r="AF78"/>
  <c r="AO78"/>
  <c r="AP78"/>
  <c r="AU78"/>
  <c r="BF78"/>
  <c r="T79"/>
  <c r="AE79"/>
  <c r="AF79"/>
  <c r="AO79"/>
  <c r="AP79"/>
  <c r="AU79"/>
  <c r="BF79"/>
  <c r="T80"/>
  <c r="AE80"/>
  <c r="AF80"/>
  <c r="AO80"/>
  <c r="AP80"/>
  <c r="AU80"/>
  <c r="BF80"/>
  <c r="T81"/>
  <c r="AE81"/>
  <c r="AF81"/>
  <c r="AO81"/>
  <c r="AP81"/>
  <c r="AU81"/>
  <c r="BF81"/>
  <c r="T82"/>
  <c r="AE82"/>
  <c r="AF82"/>
  <c r="AO82"/>
  <c r="AP82"/>
  <c r="AU82"/>
  <c r="BF82"/>
  <c r="T83"/>
  <c r="AE83"/>
  <c r="AF83"/>
  <c r="AO83"/>
  <c r="AP83"/>
  <c r="AU83"/>
  <c r="BF83"/>
  <c r="T84"/>
  <c r="AE84"/>
  <c r="AF84"/>
  <c r="AO84"/>
  <c r="AP84"/>
  <c r="AU84"/>
  <c r="BF84"/>
  <c r="T85"/>
  <c r="AE85"/>
  <c r="AF85"/>
  <c r="AO85"/>
  <c r="AP85"/>
  <c r="AU85"/>
  <c r="BF85"/>
  <c r="T86"/>
  <c r="AE86"/>
  <c r="AF86"/>
  <c r="AO86"/>
  <c r="AP86"/>
  <c r="AU86"/>
  <c r="BF86"/>
  <c r="T87"/>
  <c r="AE87"/>
  <c r="AF87"/>
  <c r="AO87"/>
  <c r="AP87"/>
  <c r="AU87"/>
  <c r="BF87"/>
  <c r="T88"/>
  <c r="AE88"/>
  <c r="AF88"/>
  <c r="AO88"/>
  <c r="AP88"/>
  <c r="AU88"/>
  <c r="BF88"/>
  <c r="T89"/>
  <c r="AE89"/>
  <c r="AF89"/>
  <c r="AO89"/>
  <c r="AP89"/>
  <c r="AU89"/>
  <c r="BF89"/>
  <c r="T90"/>
  <c r="AE90"/>
  <c r="AF90"/>
  <c r="AO90"/>
  <c r="AP90"/>
  <c r="AU90"/>
  <c r="BF90"/>
  <c r="T91"/>
  <c r="AE91"/>
  <c r="AF91"/>
  <c r="AO91"/>
  <c r="AP91"/>
  <c r="AU91"/>
  <c r="BF91"/>
  <c r="T92"/>
  <c r="AE92"/>
  <c r="AF92"/>
  <c r="AO92"/>
  <c r="AP92"/>
  <c r="AU92"/>
  <c r="BF92"/>
  <c r="T93"/>
  <c r="AE93"/>
  <c r="AF93"/>
  <c r="AO93"/>
  <c r="AP93"/>
  <c r="AU93"/>
  <c r="BF93"/>
  <c r="T94"/>
  <c r="AE94"/>
  <c r="AF94"/>
  <c r="AO94"/>
  <c r="AP94"/>
  <c r="AU94"/>
  <c r="BF94"/>
  <c r="T95"/>
  <c r="AE95"/>
  <c r="AF95"/>
  <c r="AO95"/>
  <c r="AP95"/>
  <c r="AU95"/>
  <c r="BF95"/>
  <c r="CN146" i="3"/>
  <c r="CM146"/>
  <c r="CN145"/>
  <c r="CM145"/>
  <c r="CN144"/>
  <c r="CM144"/>
  <c r="CN143"/>
  <c r="CM143"/>
  <c r="CN142"/>
  <c r="CM142"/>
  <c r="CN141"/>
  <c r="CM141"/>
  <c r="CN140"/>
  <c r="CM140"/>
  <c r="CN139"/>
  <c r="CM139"/>
  <c r="CN138"/>
  <c r="CN137"/>
  <c r="CM137"/>
  <c r="CN136"/>
  <c r="CM136"/>
  <c r="R136"/>
  <c r="CN135"/>
  <c r="CM135"/>
  <c r="CN134"/>
  <c r="CM134"/>
  <c r="CN133"/>
  <c r="CM133"/>
  <c r="CN132"/>
  <c r="CM132"/>
  <c r="CN131"/>
  <c r="CM131"/>
  <c r="CN130"/>
  <c r="CM130"/>
  <c r="CN129"/>
  <c r="CM129"/>
  <c r="CN128"/>
  <c r="CM128"/>
  <c r="R128"/>
  <c r="CN127"/>
  <c r="CM127"/>
  <c r="CN126"/>
  <c r="CM126"/>
  <c r="CN125"/>
  <c r="CM125"/>
  <c r="CN124"/>
  <c r="CM124"/>
  <c r="CN123"/>
  <c r="CM123"/>
  <c r="CN122"/>
  <c r="CM122"/>
  <c r="CN121"/>
  <c r="CM121"/>
  <c r="CN120"/>
  <c r="CM120"/>
  <c r="R120"/>
  <c r="Q120"/>
  <c r="CN119"/>
  <c r="CM119"/>
  <c r="CN118"/>
  <c r="CM118"/>
  <c r="CN117"/>
  <c r="CM117"/>
  <c r="CN116"/>
  <c r="CM116"/>
  <c r="CN115"/>
  <c r="CM115"/>
  <c r="CN114"/>
  <c r="CM114"/>
  <c r="CN113"/>
  <c r="CM113"/>
  <c r="CN112"/>
  <c r="CM112"/>
  <c r="R112"/>
  <c r="CN111"/>
  <c r="CM111"/>
  <c r="CN110"/>
  <c r="CM110"/>
  <c r="CN109"/>
  <c r="CM109"/>
  <c r="CN108"/>
  <c r="CM108"/>
  <c r="CN107"/>
  <c r="CM107"/>
  <c r="CN106"/>
  <c r="CM106"/>
  <c r="CN105"/>
  <c r="CM105"/>
  <c r="CN104"/>
  <c r="CM104"/>
  <c r="R104"/>
  <c r="CN103"/>
  <c r="CM103"/>
  <c r="CN102"/>
  <c r="CM102"/>
  <c r="CN101"/>
  <c r="CM101"/>
  <c r="CN100"/>
  <c r="CM100"/>
  <c r="CN99"/>
  <c r="CM99"/>
  <c r="CN98"/>
  <c r="CM98"/>
  <c r="CN97"/>
  <c r="CM97"/>
  <c r="CN96"/>
  <c r="CM96"/>
  <c r="R96"/>
  <c r="Q96"/>
  <c r="CN95"/>
  <c r="CM95"/>
  <c r="CN94"/>
  <c r="CM94"/>
  <c r="CN93"/>
  <c r="CM93"/>
  <c r="CN92"/>
  <c r="CM92"/>
  <c r="CN91"/>
  <c r="CM91"/>
  <c r="AN91"/>
  <c r="AN147" s="1"/>
  <c r="AM91"/>
  <c r="AF91"/>
  <c r="AE91"/>
  <c r="CN90"/>
  <c r="CM90"/>
  <c r="CN89"/>
  <c r="CM89"/>
  <c r="CN88"/>
  <c r="CM88"/>
  <c r="CN87"/>
  <c r="CM87"/>
  <c r="CN86"/>
  <c r="CM86"/>
  <c r="CN85"/>
  <c r="CM85"/>
  <c r="CN84"/>
  <c r="CM84"/>
  <c r="CN83"/>
  <c r="CM83"/>
  <c r="CN82"/>
  <c r="CM82"/>
  <c r="CN81"/>
  <c r="CM81"/>
  <c r="CN80"/>
  <c r="CM80"/>
  <c r="R80"/>
  <c r="CN79"/>
  <c r="CM79"/>
  <c r="CN78"/>
  <c r="CM78"/>
  <c r="CN77"/>
  <c r="CM77"/>
  <c r="CN76"/>
  <c r="CM76"/>
  <c r="CN75"/>
  <c r="CM75"/>
  <c r="CN74"/>
  <c r="CM74"/>
  <c r="CN73"/>
  <c r="CM73"/>
  <c r="CN72"/>
  <c r="CM72"/>
  <c r="Q72"/>
  <c r="CN71"/>
  <c r="CM71"/>
  <c r="CN70"/>
  <c r="CM70"/>
  <c r="CN69"/>
  <c r="CM69"/>
  <c r="CN68"/>
  <c r="CM68"/>
  <c r="CN67"/>
  <c r="CM67"/>
  <c r="CN66"/>
  <c r="CM66"/>
  <c r="CN65"/>
  <c r="CM65"/>
  <c r="CN64"/>
  <c r="CM64"/>
  <c r="CN60"/>
  <c r="CM60"/>
  <c r="CN59"/>
  <c r="CM59"/>
  <c r="CN58"/>
  <c r="CM58"/>
  <c r="CN57"/>
  <c r="CM57"/>
  <c r="CN56"/>
  <c r="CM56"/>
  <c r="R56"/>
  <c r="CN55"/>
  <c r="CM55"/>
  <c r="CN54"/>
  <c r="CM54"/>
  <c r="CN53"/>
  <c r="CM53"/>
  <c r="CN52"/>
  <c r="CM52"/>
  <c r="CN51"/>
  <c r="CM51"/>
  <c r="CN50"/>
  <c r="CM50"/>
  <c r="CN49"/>
  <c r="CM49"/>
  <c r="CN48"/>
  <c r="CM48"/>
  <c r="CN47"/>
  <c r="CM47"/>
  <c r="CN46"/>
  <c r="CM46"/>
  <c r="CN45"/>
  <c r="CM45"/>
  <c r="CN44"/>
  <c r="CM44"/>
  <c r="CN43"/>
  <c r="CM43"/>
  <c r="CN42"/>
  <c r="CM42"/>
  <c r="CN41"/>
  <c r="CM41"/>
  <c r="CN40"/>
  <c r="CM40"/>
  <c r="R40"/>
  <c r="CN39"/>
  <c r="CM39"/>
  <c r="CN38"/>
  <c r="CM38"/>
  <c r="CN37"/>
  <c r="CM37"/>
  <c r="CN36"/>
  <c r="CM36"/>
  <c r="CN35"/>
  <c r="CM35"/>
  <c r="CN34"/>
  <c r="CM34"/>
  <c r="CN33"/>
  <c r="CM33"/>
  <c r="CN32"/>
  <c r="CM32"/>
  <c r="CN31"/>
  <c r="CM31"/>
  <c r="CN30"/>
  <c r="CM30"/>
  <c r="CN29"/>
  <c r="CM29"/>
  <c r="CN28"/>
  <c r="CM28"/>
  <c r="CN27"/>
  <c r="CM27"/>
  <c r="CN26"/>
  <c r="CM26"/>
  <c r="CN25"/>
  <c r="CM25"/>
  <c r="CN24"/>
  <c r="CM24"/>
  <c r="R24"/>
  <c r="CN23"/>
  <c r="CM23"/>
  <c r="CN22"/>
  <c r="CM22"/>
  <c r="CN21"/>
  <c r="CM21"/>
  <c r="CN20"/>
  <c r="CM20"/>
  <c r="CN19"/>
  <c r="CM19"/>
  <c r="CN18"/>
  <c r="CM18"/>
  <c r="CN17"/>
  <c r="CM17"/>
  <c r="CN16"/>
  <c r="CM16"/>
  <c r="CN15"/>
  <c r="CM15"/>
  <c r="CN14"/>
  <c r="CM14"/>
  <c r="CN13"/>
  <c r="CM13"/>
  <c r="CN12"/>
  <c r="CM12"/>
  <c r="AM12"/>
  <c r="AM147" s="1"/>
  <c r="AF12"/>
  <c r="AF147" s="1"/>
  <c r="AE12"/>
  <c r="AE147" s="1"/>
  <c r="CN11"/>
  <c r="CM11"/>
  <c r="CN10"/>
  <c r="CM10"/>
  <c r="CN9"/>
  <c r="CM9"/>
  <c r="CN8"/>
  <c r="CM8"/>
  <c r="CN7"/>
  <c r="CM7"/>
  <c r="CN6"/>
  <c r="CM6"/>
  <c r="HF146" i="2"/>
  <c r="HE146"/>
  <c r="HD146"/>
  <c r="HC146"/>
  <c r="HB146"/>
  <c r="HA146"/>
  <c r="GY146"/>
  <c r="GX146"/>
  <c r="GU146"/>
  <c r="GT146"/>
  <c r="GS146"/>
  <c r="GR146"/>
  <c r="GQ146"/>
  <c r="GP146"/>
  <c r="GO146"/>
  <c r="GN146"/>
  <c r="GM146"/>
  <c r="HF145"/>
  <c r="HE145"/>
  <c r="HD145"/>
  <c r="HC145"/>
  <c r="HB145"/>
  <c r="HA145"/>
  <c r="GY145"/>
  <c r="GX145"/>
  <c r="GU145"/>
  <c r="GT145"/>
  <c r="GS145"/>
  <c r="GR145"/>
  <c r="GQ145"/>
  <c r="GP145"/>
  <c r="GO145"/>
  <c r="GN145"/>
  <c r="GM145"/>
  <c r="HF144"/>
  <c r="HE144"/>
  <c r="HD144"/>
  <c r="HC144"/>
  <c r="HB144"/>
  <c r="HA144"/>
  <c r="GY144"/>
  <c r="GX144"/>
  <c r="GU144"/>
  <c r="GT144"/>
  <c r="GS144"/>
  <c r="GR144"/>
  <c r="GQ144"/>
  <c r="GP144"/>
  <c r="GO144"/>
  <c r="GN144"/>
  <c r="GM144"/>
  <c r="HF143"/>
  <c r="HE143"/>
  <c r="HD143"/>
  <c r="HC143"/>
  <c r="HB143"/>
  <c r="HA143"/>
  <c r="GY143"/>
  <c r="GX143"/>
  <c r="GU143"/>
  <c r="GT143"/>
  <c r="GS143"/>
  <c r="GR143"/>
  <c r="GQ143"/>
  <c r="GP143"/>
  <c r="GO143"/>
  <c r="GN143"/>
  <c r="GM143"/>
  <c r="HF142"/>
  <c r="HE142"/>
  <c r="HD142"/>
  <c r="HC142"/>
  <c r="HB142"/>
  <c r="HA142"/>
  <c r="GY142"/>
  <c r="GX142"/>
  <c r="GU142"/>
  <c r="GT142"/>
  <c r="GS142"/>
  <c r="GR142"/>
  <c r="GQ142"/>
  <c r="GP142"/>
  <c r="GO142"/>
  <c r="GN142"/>
  <c r="GM142"/>
  <c r="HF141"/>
  <c r="HE141"/>
  <c r="HD141"/>
  <c r="HC141"/>
  <c r="HB141"/>
  <c r="HA141"/>
  <c r="GY141"/>
  <c r="GX141"/>
  <c r="GU141"/>
  <c r="GT141"/>
  <c r="GS141"/>
  <c r="GR141"/>
  <c r="GQ141"/>
  <c r="GP141"/>
  <c r="GO141"/>
  <c r="GN141"/>
  <c r="GM141"/>
  <c r="HF140"/>
  <c r="HE140"/>
  <c r="HD140"/>
  <c r="HC140"/>
  <c r="HB140"/>
  <c r="HA140"/>
  <c r="GY140"/>
  <c r="GX140"/>
  <c r="GU140"/>
  <c r="GT140"/>
  <c r="GS140"/>
  <c r="GR140"/>
  <c r="GQ140"/>
  <c r="GP140"/>
  <c r="GO140"/>
  <c r="GN140"/>
  <c r="GM140"/>
  <c r="HF139"/>
  <c r="HE139"/>
  <c r="HD139"/>
  <c r="HC139"/>
  <c r="HB139"/>
  <c r="HA139"/>
  <c r="GY139"/>
  <c r="GX139"/>
  <c r="GU139"/>
  <c r="GT139"/>
  <c r="GS139"/>
  <c r="GR139"/>
  <c r="GQ139"/>
  <c r="GP139"/>
  <c r="GO139"/>
  <c r="GN139"/>
  <c r="GM139"/>
  <c r="HF138"/>
  <c r="HE138"/>
  <c r="HD138"/>
  <c r="HC138"/>
  <c r="HB138"/>
  <c r="HA138"/>
  <c r="GY138"/>
  <c r="GX138"/>
  <c r="GU138"/>
  <c r="GT138"/>
  <c r="GS138"/>
  <c r="GR138"/>
  <c r="GQ138"/>
  <c r="GP138"/>
  <c r="GO138"/>
  <c r="GN138"/>
  <c r="GM138"/>
  <c r="HF137"/>
  <c r="HE137"/>
  <c r="HD137"/>
  <c r="HC137"/>
  <c r="HB137"/>
  <c r="HA137"/>
  <c r="GY137"/>
  <c r="GX137"/>
  <c r="GU137"/>
  <c r="GT137"/>
  <c r="GS137"/>
  <c r="GR137"/>
  <c r="GQ137"/>
  <c r="GP137"/>
  <c r="GO137"/>
  <c r="GN137"/>
  <c r="GM137"/>
  <c r="HF136"/>
  <c r="HE136"/>
  <c r="HD136"/>
  <c r="HC136"/>
  <c r="HB136"/>
  <c r="HA136"/>
  <c r="GY136"/>
  <c r="GX136"/>
  <c r="GU136"/>
  <c r="GT136"/>
  <c r="GS136"/>
  <c r="GR136"/>
  <c r="GQ136"/>
  <c r="GP136"/>
  <c r="GO136"/>
  <c r="GN136"/>
  <c r="GM136"/>
  <c r="HF135"/>
  <c r="HE135"/>
  <c r="HD135"/>
  <c r="HC135"/>
  <c r="HB135"/>
  <c r="HA135"/>
  <c r="GY135"/>
  <c r="GX135"/>
  <c r="GU135"/>
  <c r="GT135"/>
  <c r="GS135"/>
  <c r="GR135"/>
  <c r="GQ135"/>
  <c r="GP135"/>
  <c r="GO135"/>
  <c r="GN135"/>
  <c r="GM135"/>
  <c r="HF134"/>
  <c r="HE134"/>
  <c r="HD134"/>
  <c r="HC134"/>
  <c r="HB134"/>
  <c r="HA134"/>
  <c r="GY134"/>
  <c r="GX134"/>
  <c r="GU134"/>
  <c r="GT134"/>
  <c r="GS134"/>
  <c r="GR134"/>
  <c r="GQ134"/>
  <c r="GP134"/>
  <c r="GO134"/>
  <c r="GN134"/>
  <c r="GM134"/>
  <c r="HF133"/>
  <c r="HE133"/>
  <c r="HD133"/>
  <c r="HC133"/>
  <c r="HB133"/>
  <c r="HA133"/>
  <c r="GZ133"/>
  <c r="GY133"/>
  <c r="GX133"/>
  <c r="GU133"/>
  <c r="GT133"/>
  <c r="GS133"/>
  <c r="GR133"/>
  <c r="GQ133"/>
  <c r="GP133"/>
  <c r="GO133"/>
  <c r="GN133"/>
  <c r="GM133"/>
  <c r="HF132"/>
  <c r="HE132"/>
  <c r="HD132"/>
  <c r="HC132"/>
  <c r="HB132"/>
  <c r="HA132"/>
  <c r="GZ132"/>
  <c r="GY132"/>
  <c r="GX132"/>
  <c r="GU132"/>
  <c r="GT132"/>
  <c r="GS132"/>
  <c r="GR132"/>
  <c r="GQ132"/>
  <c r="GP132"/>
  <c r="GO132"/>
  <c r="GN132"/>
  <c r="GM132"/>
  <c r="HF131"/>
  <c r="HE131"/>
  <c r="HD131"/>
  <c r="HC131"/>
  <c r="HB131"/>
  <c r="HA131"/>
  <c r="GZ131"/>
  <c r="GY131"/>
  <c r="GX131"/>
  <c r="GU131"/>
  <c r="GT131"/>
  <c r="GS131"/>
  <c r="GR131"/>
  <c r="GQ131"/>
  <c r="GP131"/>
  <c r="GO131"/>
  <c r="GN131"/>
  <c r="GM131"/>
  <c r="HF130"/>
  <c r="HE130"/>
  <c r="HD130"/>
  <c r="HC130"/>
  <c r="HB130"/>
  <c r="HA130"/>
  <c r="GZ130"/>
  <c r="GY130"/>
  <c r="GX130"/>
  <c r="GU130"/>
  <c r="GT130"/>
  <c r="GS130"/>
  <c r="GR130"/>
  <c r="GQ130"/>
  <c r="GP130"/>
  <c r="GO130"/>
  <c r="GN130"/>
  <c r="GM130"/>
  <c r="HF129"/>
  <c r="HE129"/>
  <c r="HD129"/>
  <c r="HC129"/>
  <c r="HB129"/>
  <c r="HA129"/>
  <c r="GZ129"/>
  <c r="GY129"/>
  <c r="GX129"/>
  <c r="GU129"/>
  <c r="GT129"/>
  <c r="GS129"/>
  <c r="GR129"/>
  <c r="GQ129"/>
  <c r="GP129"/>
  <c r="GO129"/>
  <c r="GN129"/>
  <c r="GM129"/>
  <c r="HF128"/>
  <c r="HE128"/>
  <c r="HD128"/>
  <c r="HC128"/>
  <c r="HB128"/>
  <c r="HA128"/>
  <c r="GZ128"/>
  <c r="GY128"/>
  <c r="GX128"/>
  <c r="GU128"/>
  <c r="GT128"/>
  <c r="GS128"/>
  <c r="GR128"/>
  <c r="GQ128"/>
  <c r="GP128"/>
  <c r="GO128"/>
  <c r="GN128"/>
  <c r="GM128"/>
  <c r="HF127"/>
  <c r="HE127"/>
  <c r="HD127"/>
  <c r="HC127"/>
  <c r="HB127"/>
  <c r="HA127"/>
  <c r="GZ127"/>
  <c r="GY127"/>
  <c r="GX127"/>
  <c r="GU127"/>
  <c r="GT127"/>
  <c r="GS127"/>
  <c r="GR127"/>
  <c r="GQ127"/>
  <c r="GP127"/>
  <c r="GO127"/>
  <c r="GN127"/>
  <c r="GM127"/>
  <c r="HF126"/>
  <c r="HE126"/>
  <c r="HD126"/>
  <c r="HC126"/>
  <c r="HB126"/>
  <c r="HA126"/>
  <c r="GZ126"/>
  <c r="GY126"/>
  <c r="GX126"/>
  <c r="GU126"/>
  <c r="GT126"/>
  <c r="GS126"/>
  <c r="GR126"/>
  <c r="GQ126"/>
  <c r="GP126"/>
  <c r="GO126"/>
  <c r="GN126"/>
  <c r="GM126"/>
  <c r="HF125"/>
  <c r="HE125"/>
  <c r="HD125"/>
  <c r="HC125"/>
  <c r="HB125"/>
  <c r="HA125"/>
  <c r="GZ125"/>
  <c r="GY125"/>
  <c r="GX125"/>
  <c r="GU125"/>
  <c r="GT125"/>
  <c r="GS125"/>
  <c r="GR125"/>
  <c r="GQ125"/>
  <c r="GP125"/>
  <c r="GO125"/>
  <c r="GN125"/>
  <c r="GM125"/>
  <c r="HF124"/>
  <c r="HE124"/>
  <c r="HD124"/>
  <c r="HC124"/>
  <c r="HB124"/>
  <c r="HA124"/>
  <c r="GZ124"/>
  <c r="GY124"/>
  <c r="GX124"/>
  <c r="GU124"/>
  <c r="GT124"/>
  <c r="GS124"/>
  <c r="GR124"/>
  <c r="GQ124"/>
  <c r="GP124"/>
  <c r="GO124"/>
  <c r="GN124"/>
  <c r="GM124"/>
  <c r="HF123"/>
  <c r="HE123"/>
  <c r="HD123"/>
  <c r="HC123"/>
  <c r="HB123"/>
  <c r="HA123"/>
  <c r="GZ123"/>
  <c r="GY123"/>
  <c r="GX123"/>
  <c r="GU123"/>
  <c r="GT123"/>
  <c r="GS123"/>
  <c r="GR123"/>
  <c r="GQ123"/>
  <c r="GP123"/>
  <c r="GO123"/>
  <c r="GN123"/>
  <c r="GM123"/>
  <c r="HF122"/>
  <c r="HE122"/>
  <c r="HD122"/>
  <c r="HC122"/>
  <c r="HB122"/>
  <c r="HA122"/>
  <c r="GZ122"/>
  <c r="GY122"/>
  <c r="GX122"/>
  <c r="GU122"/>
  <c r="GT122"/>
  <c r="GS122"/>
  <c r="GR122"/>
  <c r="GQ122"/>
  <c r="GP122"/>
  <c r="GO122"/>
  <c r="GN122"/>
  <c r="GM122"/>
  <c r="HF121"/>
  <c r="HE121"/>
  <c r="HD121"/>
  <c r="HC121"/>
  <c r="HB121"/>
  <c r="HA121"/>
  <c r="GZ121"/>
  <c r="GY121"/>
  <c r="GX121"/>
  <c r="GU121"/>
  <c r="GT121"/>
  <c r="GS121"/>
  <c r="GR121"/>
  <c r="GQ121"/>
  <c r="GP121"/>
  <c r="GO121"/>
  <c r="GN121"/>
  <c r="GM121"/>
  <c r="HF120"/>
  <c r="HE120"/>
  <c r="HD120"/>
  <c r="HC120"/>
  <c r="HB120"/>
  <c r="HA120"/>
  <c r="GZ120"/>
  <c r="GY120"/>
  <c r="GX120"/>
  <c r="GU120"/>
  <c r="GT120"/>
  <c r="GS120"/>
  <c r="GR120"/>
  <c r="GQ120"/>
  <c r="GP120"/>
  <c r="GO120"/>
  <c r="GN120"/>
  <c r="GM120"/>
  <c r="HF119"/>
  <c r="HE119"/>
  <c r="HD119"/>
  <c r="HC119"/>
  <c r="HB119"/>
  <c r="HA119"/>
  <c r="GZ119"/>
  <c r="GY119"/>
  <c r="GX119"/>
  <c r="GU119"/>
  <c r="GT119"/>
  <c r="GS119"/>
  <c r="GR119"/>
  <c r="GQ119"/>
  <c r="GP119"/>
  <c r="GO119"/>
  <c r="GN119"/>
  <c r="GM119"/>
  <c r="HF118"/>
  <c r="HE118"/>
  <c r="HD118"/>
  <c r="HC118"/>
  <c r="HB118"/>
  <c r="HA118"/>
  <c r="GZ118"/>
  <c r="GY118"/>
  <c r="GX118"/>
  <c r="GU118"/>
  <c r="GT118"/>
  <c r="GS118"/>
  <c r="GR118"/>
  <c r="GQ118"/>
  <c r="GP118"/>
  <c r="GO118"/>
  <c r="GN118"/>
  <c r="GM118"/>
  <c r="HF117"/>
  <c r="HE117"/>
  <c r="HD117"/>
  <c r="HC117"/>
  <c r="HB117"/>
  <c r="HA117"/>
  <c r="GZ117"/>
  <c r="GY117"/>
  <c r="GX117"/>
  <c r="GU117"/>
  <c r="GT117"/>
  <c r="GS117"/>
  <c r="GR117"/>
  <c r="GQ117"/>
  <c r="GP117"/>
  <c r="GO117"/>
  <c r="GN117"/>
  <c r="GM117"/>
  <c r="HF116"/>
  <c r="HE116"/>
  <c r="HD116"/>
  <c r="HC116"/>
  <c r="HB116"/>
  <c r="HA116"/>
  <c r="GZ116"/>
  <c r="GY116"/>
  <c r="GX116"/>
  <c r="GU116"/>
  <c r="GT116"/>
  <c r="GS116"/>
  <c r="GR116"/>
  <c r="GQ116"/>
  <c r="GP116"/>
  <c r="GO116"/>
  <c r="GN116"/>
  <c r="GM116"/>
  <c r="HF115"/>
  <c r="HE115"/>
  <c r="HD115"/>
  <c r="HC115"/>
  <c r="HB115"/>
  <c r="HA115"/>
  <c r="GZ115"/>
  <c r="GY115"/>
  <c r="GX115"/>
  <c r="GU115"/>
  <c r="GT115"/>
  <c r="GS115"/>
  <c r="GR115"/>
  <c r="GQ115"/>
  <c r="GP115"/>
  <c r="GO115"/>
  <c r="GN115"/>
  <c r="GM115"/>
  <c r="HF114"/>
  <c r="HE114"/>
  <c r="HD114"/>
  <c r="HC114"/>
  <c r="HB114"/>
  <c r="HA114"/>
  <c r="GZ114"/>
  <c r="GY114"/>
  <c r="GX114"/>
  <c r="GU114"/>
  <c r="GT114"/>
  <c r="GS114"/>
  <c r="GR114"/>
  <c r="GQ114"/>
  <c r="GP114"/>
  <c r="GO114"/>
  <c r="GN114"/>
  <c r="GM114"/>
  <c r="HF113"/>
  <c r="HE113"/>
  <c r="HD113"/>
  <c r="HC113"/>
  <c r="HB113"/>
  <c r="HA113"/>
  <c r="GZ113"/>
  <c r="GY113"/>
  <c r="GX113"/>
  <c r="GU113"/>
  <c r="GT113"/>
  <c r="GS113"/>
  <c r="GR113"/>
  <c r="GQ113"/>
  <c r="GP113"/>
  <c r="GO113"/>
  <c r="GN113"/>
  <c r="GM113"/>
  <c r="HF112"/>
  <c r="HE112"/>
  <c r="HD112"/>
  <c r="HC112"/>
  <c r="HB112"/>
  <c r="HA112"/>
  <c r="GZ112"/>
  <c r="GY112"/>
  <c r="GX112"/>
  <c r="GU112"/>
  <c r="GT112"/>
  <c r="GS112"/>
  <c r="GR112"/>
  <c r="GQ112"/>
  <c r="GP112"/>
  <c r="GO112"/>
  <c r="GN112"/>
  <c r="GM112"/>
  <c r="HF111"/>
  <c r="HE111"/>
  <c r="HD111"/>
  <c r="HC111"/>
  <c r="HB111"/>
  <c r="HA111"/>
  <c r="GZ111"/>
  <c r="GY111"/>
  <c r="GX111"/>
  <c r="GU111"/>
  <c r="GT111"/>
  <c r="GS111"/>
  <c r="GR111"/>
  <c r="GQ111"/>
  <c r="GP111"/>
  <c r="GO111"/>
  <c r="GN111"/>
  <c r="GM111"/>
  <c r="HF110"/>
  <c r="HE110"/>
  <c r="HD110"/>
  <c r="HC110"/>
  <c r="HB110"/>
  <c r="HA110"/>
  <c r="GZ110"/>
  <c r="GY110"/>
  <c r="GX110"/>
  <c r="GU110"/>
  <c r="GT110"/>
  <c r="GS110"/>
  <c r="GR110"/>
  <c r="GQ110"/>
  <c r="GP110"/>
  <c r="GO110"/>
  <c r="GN110"/>
  <c r="GM110"/>
  <c r="HF109"/>
  <c r="HE109"/>
  <c r="HD109"/>
  <c r="HC109"/>
  <c r="HB109"/>
  <c r="HA109"/>
  <c r="GZ109"/>
  <c r="GY109"/>
  <c r="GX109"/>
  <c r="GU109"/>
  <c r="GT109"/>
  <c r="GS109"/>
  <c r="GR109"/>
  <c r="GQ109"/>
  <c r="GP109"/>
  <c r="GO109"/>
  <c r="GN109"/>
  <c r="GM109"/>
  <c r="HF108"/>
  <c r="HE108"/>
  <c r="HD108"/>
  <c r="HC108"/>
  <c r="HB108"/>
  <c r="HA108"/>
  <c r="GZ108"/>
  <c r="GY108"/>
  <c r="GX108"/>
  <c r="GU108"/>
  <c r="GT108"/>
  <c r="GS108"/>
  <c r="GR108"/>
  <c r="GQ108"/>
  <c r="GP108"/>
  <c r="GO108"/>
  <c r="GN108"/>
  <c r="GM108"/>
  <c r="HF107"/>
  <c r="HE107"/>
  <c r="HD107"/>
  <c r="HC107"/>
  <c r="HB107"/>
  <c r="HA107"/>
  <c r="GZ107"/>
  <c r="GY107"/>
  <c r="GX107"/>
  <c r="GU107"/>
  <c r="GT107"/>
  <c r="GS107"/>
  <c r="GR107"/>
  <c r="GQ107"/>
  <c r="GP107"/>
  <c r="GO107"/>
  <c r="GN107"/>
  <c r="GM107"/>
  <c r="HF106"/>
  <c r="HE106"/>
  <c r="HD106"/>
  <c r="HC106"/>
  <c r="HB106"/>
  <c r="HA106"/>
  <c r="GZ106"/>
  <c r="GY106"/>
  <c r="GX106"/>
  <c r="GU106"/>
  <c r="GT106"/>
  <c r="GS106"/>
  <c r="GR106"/>
  <c r="GQ106"/>
  <c r="GP106"/>
  <c r="GO106"/>
  <c r="GN106"/>
  <c r="GM106"/>
  <c r="HF105"/>
  <c r="HE105"/>
  <c r="HD105"/>
  <c r="HC105"/>
  <c r="HB105"/>
  <c r="HA105"/>
  <c r="GZ105"/>
  <c r="GY105"/>
  <c r="GX105"/>
  <c r="GU105"/>
  <c r="GT105"/>
  <c r="GS105"/>
  <c r="GR105"/>
  <c r="GQ105"/>
  <c r="GP105"/>
  <c r="GO105"/>
  <c r="GN105"/>
  <c r="GM105"/>
  <c r="HF104"/>
  <c r="HE104"/>
  <c r="HD104"/>
  <c r="HC104"/>
  <c r="HB104"/>
  <c r="HA104"/>
  <c r="GZ104"/>
  <c r="GY104"/>
  <c r="GX104"/>
  <c r="GU104"/>
  <c r="GT104"/>
  <c r="GS104"/>
  <c r="GR104"/>
  <c r="GQ104"/>
  <c r="GP104"/>
  <c r="GO104"/>
  <c r="GN104"/>
  <c r="GM104"/>
  <c r="HF103"/>
  <c r="HE103"/>
  <c r="HD103"/>
  <c r="HC103"/>
  <c r="HB103"/>
  <c r="HA103"/>
  <c r="GZ103"/>
  <c r="GY103"/>
  <c r="GX103"/>
  <c r="GU103"/>
  <c r="GT103"/>
  <c r="GS103"/>
  <c r="GR103"/>
  <c r="GQ103"/>
  <c r="GP103"/>
  <c r="GO103"/>
  <c r="GN103"/>
  <c r="GM103"/>
  <c r="HF102"/>
  <c r="HE102"/>
  <c r="HD102"/>
  <c r="HC102"/>
  <c r="HB102"/>
  <c r="HA102"/>
  <c r="GZ102"/>
  <c r="GY102"/>
  <c r="GX102"/>
  <c r="GU102"/>
  <c r="GT102"/>
  <c r="GS102"/>
  <c r="GR102"/>
  <c r="GQ102"/>
  <c r="GP102"/>
  <c r="GO102"/>
  <c r="GN102"/>
  <c r="GM102"/>
  <c r="HF101"/>
  <c r="HE101"/>
  <c r="HD101"/>
  <c r="HC101"/>
  <c r="HB101"/>
  <c r="HA101"/>
  <c r="GZ101"/>
  <c r="GY101"/>
  <c r="GX101"/>
  <c r="GU101"/>
  <c r="GT101"/>
  <c r="GS101"/>
  <c r="GR101"/>
  <c r="GQ101"/>
  <c r="GP101"/>
  <c r="GO101"/>
  <c r="GN101"/>
  <c r="GM101"/>
  <c r="HF100"/>
  <c r="HE100"/>
  <c r="HD100"/>
  <c r="HC100"/>
  <c r="HB100"/>
  <c r="HA100"/>
  <c r="GZ100"/>
  <c r="GY100"/>
  <c r="GX100"/>
  <c r="GU100"/>
  <c r="GT100"/>
  <c r="GS100"/>
  <c r="GR100"/>
  <c r="GQ100"/>
  <c r="GP100"/>
  <c r="GO100"/>
  <c r="GN100"/>
  <c r="GM100"/>
  <c r="HF99"/>
  <c r="HE99"/>
  <c r="HD99"/>
  <c r="HC99"/>
  <c r="HB99"/>
  <c r="HA99"/>
  <c r="GZ99"/>
  <c r="GY99"/>
  <c r="GX99"/>
  <c r="GU99"/>
  <c r="GT99"/>
  <c r="GS99"/>
  <c r="GR99"/>
  <c r="GQ99"/>
  <c r="GP99"/>
  <c r="GO99"/>
  <c r="GN99"/>
  <c r="GM99"/>
  <c r="HF98"/>
  <c r="HE98"/>
  <c r="HD98"/>
  <c r="HC98"/>
  <c r="HB98"/>
  <c r="HA98"/>
  <c r="GZ98"/>
  <c r="GY98"/>
  <c r="GX98"/>
  <c r="GU98"/>
  <c r="GT98"/>
  <c r="GS98"/>
  <c r="GR98"/>
  <c r="GQ98"/>
  <c r="GP98"/>
  <c r="GO98"/>
  <c r="GN98"/>
  <c r="GM98"/>
  <c r="HF97"/>
  <c r="HE97"/>
  <c r="HD97"/>
  <c r="HC97"/>
  <c r="HB97"/>
  <c r="HA97"/>
  <c r="GZ97"/>
  <c r="GY97"/>
  <c r="GX97"/>
  <c r="GU97"/>
  <c r="GT97"/>
  <c r="GS97"/>
  <c r="GR97"/>
  <c r="GQ97"/>
  <c r="GP97"/>
  <c r="GO97"/>
  <c r="GN97"/>
  <c r="GM97"/>
  <c r="HF96"/>
  <c r="HE96"/>
  <c r="HD96"/>
  <c r="HC96"/>
  <c r="HB96"/>
  <c r="HA96"/>
  <c r="GZ96"/>
  <c r="GY96"/>
  <c r="GX96"/>
  <c r="GU96"/>
  <c r="GT96"/>
  <c r="GS96"/>
  <c r="GR96"/>
  <c r="GQ96"/>
  <c r="GP96"/>
  <c r="GO96"/>
  <c r="GN96"/>
  <c r="GM96"/>
  <c r="HF95"/>
  <c r="HE95"/>
  <c r="HD95"/>
  <c r="HC95"/>
  <c r="HB95"/>
  <c r="HA95"/>
  <c r="GZ95"/>
  <c r="GY95"/>
  <c r="GX95"/>
  <c r="GU95"/>
  <c r="GT95"/>
  <c r="GS95"/>
  <c r="GR95"/>
  <c r="GQ95"/>
  <c r="GP95"/>
  <c r="GO95"/>
  <c r="GN95"/>
  <c r="GM95"/>
  <c r="HF94"/>
  <c r="HE94"/>
  <c r="HD94"/>
  <c r="HC94"/>
  <c r="HB94"/>
  <c r="HA94"/>
  <c r="GZ94"/>
  <c r="GY94"/>
  <c r="GX94"/>
  <c r="GU94"/>
  <c r="GT94"/>
  <c r="GS94"/>
  <c r="GR94"/>
  <c r="GQ94"/>
  <c r="GP94"/>
  <c r="GO94"/>
  <c r="GN94"/>
  <c r="GM94"/>
  <c r="HF93"/>
  <c r="HE93"/>
  <c r="HD93"/>
  <c r="HC93"/>
  <c r="HB93"/>
  <c r="HA93"/>
  <c r="GZ93"/>
  <c r="GY93"/>
  <c r="GX93"/>
  <c r="GU93"/>
  <c r="GT93"/>
  <c r="GS93"/>
  <c r="GR93"/>
  <c r="GQ93"/>
  <c r="GP93"/>
  <c r="GO93"/>
  <c r="GN93"/>
  <c r="GM93"/>
  <c r="HF92"/>
  <c r="HE92"/>
  <c r="HD92"/>
  <c r="HC92"/>
  <c r="HB92"/>
  <c r="HA92"/>
  <c r="GZ92"/>
  <c r="GY92"/>
  <c r="GX92"/>
  <c r="GU92"/>
  <c r="GT92"/>
  <c r="GS92"/>
  <c r="GR92"/>
  <c r="GQ92"/>
  <c r="GP92"/>
  <c r="GO92"/>
  <c r="GN92"/>
  <c r="GM92"/>
  <c r="HF91"/>
  <c r="HE91"/>
  <c r="HD91"/>
  <c r="HC91"/>
  <c r="HB91"/>
  <c r="HA91"/>
  <c r="GZ91"/>
  <c r="GY91"/>
  <c r="GX91"/>
  <c r="GU91"/>
  <c r="GT91"/>
  <c r="GS91"/>
  <c r="GR91"/>
  <c r="GQ91"/>
  <c r="GP91"/>
  <c r="GO91"/>
  <c r="GN91"/>
  <c r="GM91"/>
  <c r="HF90"/>
  <c r="HE90"/>
  <c r="HD90"/>
  <c r="HC90"/>
  <c r="HB90"/>
  <c r="HA90"/>
  <c r="GZ90"/>
  <c r="GY90"/>
  <c r="GX90"/>
  <c r="GU90"/>
  <c r="GT90"/>
  <c r="GS90"/>
  <c r="GR90"/>
  <c r="GQ90"/>
  <c r="GP90"/>
  <c r="GO90"/>
  <c r="GN90"/>
  <c r="GM90"/>
  <c r="HF89"/>
  <c r="HE89"/>
  <c r="HD89"/>
  <c r="HC89"/>
  <c r="HB89"/>
  <c r="HA89"/>
  <c r="GZ89"/>
  <c r="GY89"/>
  <c r="GX89"/>
  <c r="GU89"/>
  <c r="GT89"/>
  <c r="GS89"/>
  <c r="GR89"/>
  <c r="GQ89"/>
  <c r="GP89"/>
  <c r="GO89"/>
  <c r="GN89"/>
  <c r="GM89"/>
  <c r="HF88"/>
  <c r="HE88"/>
  <c r="HD88"/>
  <c r="HC88"/>
  <c r="HB88"/>
  <c r="HA88"/>
  <c r="GZ88"/>
  <c r="GY88"/>
  <c r="GX88"/>
  <c r="GU88"/>
  <c r="GT88"/>
  <c r="GS88"/>
  <c r="GR88"/>
  <c r="GQ88"/>
  <c r="GP88"/>
  <c r="GO88"/>
  <c r="GN88"/>
  <c r="GM88"/>
  <c r="HF87"/>
  <c r="HE87"/>
  <c r="HD87"/>
  <c r="HC87"/>
  <c r="HB87"/>
  <c r="HA87"/>
  <c r="GZ87"/>
  <c r="GY87"/>
  <c r="GX87"/>
  <c r="GU87"/>
  <c r="GT87"/>
  <c r="GS87"/>
  <c r="GR87"/>
  <c r="GQ87"/>
  <c r="GP87"/>
  <c r="GO87"/>
  <c r="GN87"/>
  <c r="GM87"/>
  <c r="HF86"/>
  <c r="HE86"/>
  <c r="HD86"/>
  <c r="HC86"/>
  <c r="HB86"/>
  <c r="HA86"/>
  <c r="GZ86"/>
  <c r="GY86"/>
  <c r="GX86"/>
  <c r="GU86"/>
  <c r="GT86"/>
  <c r="GS86"/>
  <c r="GR86"/>
  <c r="GQ86"/>
  <c r="GP86"/>
  <c r="GO86"/>
  <c r="GN86"/>
  <c r="GM86"/>
  <c r="HF85"/>
  <c r="HE85"/>
  <c r="HD85"/>
  <c r="HC85"/>
  <c r="HB85"/>
  <c r="HA85"/>
  <c r="GZ85"/>
  <c r="GY85"/>
  <c r="GX85"/>
  <c r="GU85"/>
  <c r="GT85"/>
  <c r="GS85"/>
  <c r="GR85"/>
  <c r="GQ85"/>
  <c r="GP85"/>
  <c r="GO85"/>
  <c r="GN85"/>
  <c r="GM85"/>
  <c r="HF84"/>
  <c r="HE84"/>
  <c r="HD84"/>
  <c r="HC84"/>
  <c r="HB84"/>
  <c r="HA84"/>
  <c r="GZ84"/>
  <c r="GY84"/>
  <c r="GX84"/>
  <c r="GU84"/>
  <c r="GT84"/>
  <c r="GS84"/>
  <c r="GR84"/>
  <c r="GQ84"/>
  <c r="GP84"/>
  <c r="GO84"/>
  <c r="GN84"/>
  <c r="GM84"/>
  <c r="HF83"/>
  <c r="HE83"/>
  <c r="HD83"/>
  <c r="HC83"/>
  <c r="HB83"/>
  <c r="HA83"/>
  <c r="GZ83"/>
  <c r="GY83"/>
  <c r="GX83"/>
  <c r="GU83"/>
  <c r="GT83"/>
  <c r="GS83"/>
  <c r="GR83"/>
  <c r="GQ83"/>
  <c r="GP83"/>
  <c r="GO83"/>
  <c r="GN83"/>
  <c r="GM83"/>
  <c r="HF82"/>
  <c r="HE82"/>
  <c r="HD82"/>
  <c r="HC82"/>
  <c r="HB82"/>
  <c r="HA82"/>
  <c r="GZ82"/>
  <c r="GY82"/>
  <c r="GX82"/>
  <c r="GU82"/>
  <c r="GT82"/>
  <c r="GS82"/>
  <c r="GR82"/>
  <c r="GQ82"/>
  <c r="GP82"/>
  <c r="GO82"/>
  <c r="GN82"/>
  <c r="GM82"/>
  <c r="HF81"/>
  <c r="HE81"/>
  <c r="HD81"/>
  <c r="HC81"/>
  <c r="HB81"/>
  <c r="HA81"/>
  <c r="GZ81"/>
  <c r="GY81"/>
  <c r="GX81"/>
  <c r="GU81"/>
  <c r="GT81"/>
  <c r="GS81"/>
  <c r="GR81"/>
  <c r="GQ81"/>
  <c r="GP81"/>
  <c r="GO81"/>
  <c r="GN81"/>
  <c r="GM81"/>
  <c r="HF80"/>
  <c r="HE80"/>
  <c r="HD80"/>
  <c r="HC80"/>
  <c r="HB80"/>
  <c r="HA80"/>
  <c r="GZ80"/>
  <c r="GY80"/>
  <c r="GX80"/>
  <c r="GU80"/>
  <c r="GT80"/>
  <c r="GS80"/>
  <c r="GR80"/>
  <c r="GQ80"/>
  <c r="GP80"/>
  <c r="GO80"/>
  <c r="GN80"/>
  <c r="GM80"/>
  <c r="HF79"/>
  <c r="HE79"/>
  <c r="HD79"/>
  <c r="HC79"/>
  <c r="HB79"/>
  <c r="HA79"/>
  <c r="GZ79"/>
  <c r="GY79"/>
  <c r="GX79"/>
  <c r="GU79"/>
  <c r="GT79"/>
  <c r="GS79"/>
  <c r="GR79"/>
  <c r="GQ79"/>
  <c r="GP79"/>
  <c r="GO79"/>
  <c r="GN79"/>
  <c r="GM79"/>
  <c r="HF78"/>
  <c r="HE78"/>
  <c r="HD78"/>
  <c r="HC78"/>
  <c r="HB78"/>
  <c r="HA78"/>
  <c r="GZ78"/>
  <c r="GY78"/>
  <c r="GX78"/>
  <c r="GU78"/>
  <c r="GT78"/>
  <c r="GS78"/>
  <c r="GR78"/>
  <c r="GQ78"/>
  <c r="GP78"/>
  <c r="GO78"/>
  <c r="GN78"/>
  <c r="GM78"/>
  <c r="HF77"/>
  <c r="HE77"/>
  <c r="HD77"/>
  <c r="HC77"/>
  <c r="HB77"/>
  <c r="HA77"/>
  <c r="GZ77"/>
  <c r="GY77"/>
  <c r="GX77"/>
  <c r="GU77"/>
  <c r="GT77"/>
  <c r="GS77"/>
  <c r="GR77"/>
  <c r="GQ77"/>
  <c r="GP77"/>
  <c r="GO77"/>
  <c r="GN77"/>
  <c r="GM77"/>
  <c r="HF76"/>
  <c r="HE76"/>
  <c r="HD76"/>
  <c r="HC76"/>
  <c r="HB76"/>
  <c r="HA76"/>
  <c r="GZ76"/>
  <c r="GY76"/>
  <c r="GX76"/>
  <c r="GU76"/>
  <c r="GT76"/>
  <c r="GS76"/>
  <c r="GR76"/>
  <c r="GQ76"/>
  <c r="GP76"/>
  <c r="GO76"/>
  <c r="GN76"/>
  <c r="GM76"/>
  <c r="HF75"/>
  <c r="HE75"/>
  <c r="HD75"/>
  <c r="HC75"/>
  <c r="HB75"/>
  <c r="HA75"/>
  <c r="GZ75"/>
  <c r="GY75"/>
  <c r="GX75"/>
  <c r="GU75"/>
  <c r="GT75"/>
  <c r="GS75"/>
  <c r="GR75"/>
  <c r="GQ75"/>
  <c r="GP75"/>
  <c r="GO75"/>
  <c r="GN75"/>
  <c r="GM75"/>
  <c r="HF74"/>
  <c r="HE74"/>
  <c r="HD74"/>
  <c r="HC74"/>
  <c r="HB74"/>
  <c r="HA74"/>
  <c r="GZ74"/>
  <c r="GY74"/>
  <c r="GX74"/>
  <c r="GU74"/>
  <c r="GT74"/>
  <c r="GS74"/>
  <c r="GR74"/>
  <c r="GQ74"/>
  <c r="GP74"/>
  <c r="GO74"/>
  <c r="GN74"/>
  <c r="GM74"/>
  <c r="HF73"/>
  <c r="HE73"/>
  <c r="HD73"/>
  <c r="HC73"/>
  <c r="HB73"/>
  <c r="HA73"/>
  <c r="GZ73"/>
  <c r="GY73"/>
  <c r="GX73"/>
  <c r="GU73"/>
  <c r="GT73"/>
  <c r="GS73"/>
  <c r="GR73"/>
  <c r="GQ73"/>
  <c r="GP73"/>
  <c r="GO73"/>
  <c r="GN73"/>
  <c r="GM73"/>
  <c r="HF72"/>
  <c r="HE72"/>
  <c r="HD72"/>
  <c r="HC72"/>
  <c r="HB72"/>
  <c r="HA72"/>
  <c r="GZ72"/>
  <c r="GY72"/>
  <c r="GX72"/>
  <c r="GU72"/>
  <c r="GT72"/>
  <c r="GS72"/>
  <c r="GR72"/>
  <c r="GQ72"/>
  <c r="GP72"/>
  <c r="GO72"/>
  <c r="GN72"/>
  <c r="GM72"/>
  <c r="HF71"/>
  <c r="HE71"/>
  <c r="HD71"/>
  <c r="HC71"/>
  <c r="HB71"/>
  <c r="HA71"/>
  <c r="GZ71"/>
  <c r="GY71"/>
  <c r="GX71"/>
  <c r="GU71"/>
  <c r="GT71"/>
  <c r="GS71"/>
  <c r="GR71"/>
  <c r="GQ71"/>
  <c r="GP71"/>
  <c r="GO71"/>
  <c r="GN71"/>
  <c r="GM71"/>
  <c r="HF70"/>
  <c r="HE70"/>
  <c r="HD70"/>
  <c r="HC70"/>
  <c r="HB70"/>
  <c r="HA70"/>
  <c r="GZ70"/>
  <c r="GY70"/>
  <c r="GX70"/>
  <c r="GU70"/>
  <c r="GT70"/>
  <c r="GS70"/>
  <c r="GR70"/>
  <c r="GQ70"/>
  <c r="GP70"/>
  <c r="GO70"/>
  <c r="GN70"/>
  <c r="GM70"/>
  <c r="HF69"/>
  <c r="HE69"/>
  <c r="HD69"/>
  <c r="HC69"/>
  <c r="HB69"/>
  <c r="HA69"/>
  <c r="GZ69"/>
  <c r="GY69"/>
  <c r="GX69"/>
  <c r="GU69"/>
  <c r="GT69"/>
  <c r="GS69"/>
  <c r="GR69"/>
  <c r="GQ69"/>
  <c r="GP69"/>
  <c r="GO69"/>
  <c r="GN69"/>
  <c r="GM69"/>
  <c r="HF68"/>
  <c r="HE68"/>
  <c r="HD68"/>
  <c r="HC68"/>
  <c r="HB68"/>
  <c r="HA68"/>
  <c r="GZ68"/>
  <c r="GY68"/>
  <c r="GX68"/>
  <c r="GU68"/>
  <c r="GT68"/>
  <c r="GS68"/>
  <c r="GR68"/>
  <c r="GQ68"/>
  <c r="GP68"/>
  <c r="GO68"/>
  <c r="GN68"/>
  <c r="GM68"/>
  <c r="HF67"/>
  <c r="HE67"/>
  <c r="HD67"/>
  <c r="HC67"/>
  <c r="HB67"/>
  <c r="HA67"/>
  <c r="GZ67"/>
  <c r="GY67"/>
  <c r="GX67"/>
  <c r="GU67"/>
  <c r="GT67"/>
  <c r="GS67"/>
  <c r="GR67"/>
  <c r="GQ67"/>
  <c r="GP67"/>
  <c r="GO67"/>
  <c r="GN67"/>
  <c r="GM67"/>
  <c r="HF66"/>
  <c r="HE66"/>
  <c r="HD66"/>
  <c r="HC66"/>
  <c r="HB66"/>
  <c r="HA66"/>
  <c r="GZ66"/>
  <c r="GY66"/>
  <c r="GX66"/>
  <c r="GU66"/>
  <c r="GT66"/>
  <c r="GS66"/>
  <c r="GR66"/>
  <c r="GQ66"/>
  <c r="GP66"/>
  <c r="GO66"/>
  <c r="GN66"/>
  <c r="GM66"/>
  <c r="HF65"/>
  <c r="HE65"/>
  <c r="HD65"/>
  <c r="HC65"/>
  <c r="HB65"/>
  <c r="HA65"/>
  <c r="GZ65"/>
  <c r="GY65"/>
  <c r="GX65"/>
  <c r="GU65"/>
  <c r="GT65"/>
  <c r="GS65"/>
  <c r="GR65"/>
  <c r="GQ65"/>
  <c r="GP65"/>
  <c r="GO65"/>
  <c r="GN65"/>
  <c r="GM65"/>
  <c r="HF64"/>
  <c r="HE64"/>
  <c r="HD64"/>
  <c r="HC64"/>
  <c r="HB64"/>
  <c r="HA64"/>
  <c r="GZ64"/>
  <c r="GY64"/>
  <c r="GX64"/>
  <c r="GU64"/>
  <c r="GT64"/>
  <c r="GS64"/>
  <c r="GR64"/>
  <c r="GQ64"/>
  <c r="GP64"/>
  <c r="GO64"/>
  <c r="GN64"/>
  <c r="GM64"/>
  <c r="HF63"/>
  <c r="HE63"/>
  <c r="HD63"/>
  <c r="HC63"/>
  <c r="HB63"/>
  <c r="HA63"/>
  <c r="GZ63"/>
  <c r="GY63"/>
  <c r="GX63"/>
  <c r="GU63"/>
  <c r="GT63"/>
  <c r="GS63"/>
  <c r="GR63"/>
  <c r="GQ63"/>
  <c r="GP63"/>
  <c r="GO63"/>
  <c r="GN63"/>
  <c r="GM63"/>
  <c r="HF62"/>
  <c r="HE62"/>
  <c r="HD62"/>
  <c r="HC62"/>
  <c r="HB62"/>
  <c r="HA62"/>
  <c r="GZ62"/>
  <c r="GY62"/>
  <c r="GX62"/>
  <c r="GU62"/>
  <c r="GT62"/>
  <c r="GS62"/>
  <c r="GR62"/>
  <c r="GQ62"/>
  <c r="GP62"/>
  <c r="GO62"/>
  <c r="GN62"/>
  <c r="GM62"/>
  <c r="HF61"/>
  <c r="HE61"/>
  <c r="HD61"/>
  <c r="HC61"/>
  <c r="HB61"/>
  <c r="HA61"/>
  <c r="GZ61"/>
  <c r="GY61"/>
  <c r="GX61"/>
  <c r="GU61"/>
  <c r="GT61"/>
  <c r="GS61"/>
  <c r="GR61"/>
  <c r="GQ61"/>
  <c r="GP61"/>
  <c r="GO61"/>
  <c r="GN61"/>
  <c r="GM61"/>
  <c r="HF60"/>
  <c r="HE60"/>
  <c r="HD60"/>
  <c r="HC60"/>
  <c r="HB60"/>
  <c r="HA60"/>
  <c r="GZ60"/>
  <c r="GY60"/>
  <c r="GX60"/>
  <c r="GU60"/>
  <c r="GT60"/>
  <c r="GS60"/>
  <c r="GR60"/>
  <c r="GQ60"/>
  <c r="GP60"/>
  <c r="GO60"/>
  <c r="GN60"/>
  <c r="GM60"/>
  <c r="HF59"/>
  <c r="HE59"/>
  <c r="HD59"/>
  <c r="HC59"/>
  <c r="HB59"/>
  <c r="HA59"/>
  <c r="GZ59"/>
  <c r="GY59"/>
  <c r="GX59"/>
  <c r="GU59"/>
  <c r="GT59"/>
  <c r="GS59"/>
  <c r="GR59"/>
  <c r="GQ59"/>
  <c r="GP59"/>
  <c r="GO59"/>
  <c r="GN59"/>
  <c r="GM59"/>
  <c r="HF58"/>
  <c r="HE58"/>
  <c r="HD58"/>
  <c r="HC58"/>
  <c r="HB58"/>
  <c r="HA58"/>
  <c r="GZ58"/>
  <c r="GY58"/>
  <c r="GX58"/>
  <c r="GU58"/>
  <c r="GT58"/>
  <c r="GS58"/>
  <c r="GR58"/>
  <c r="GQ58"/>
  <c r="GP58"/>
  <c r="GO58"/>
  <c r="GN58"/>
  <c r="GM58"/>
  <c r="HF57"/>
  <c r="HE57"/>
  <c r="HD57"/>
  <c r="HC57"/>
  <c r="HB57"/>
  <c r="HA57"/>
  <c r="GZ57"/>
  <c r="GY57"/>
  <c r="GX57"/>
  <c r="GU57"/>
  <c r="GT57"/>
  <c r="GS57"/>
  <c r="GR57"/>
  <c r="GQ57"/>
  <c r="GP57"/>
  <c r="GO57"/>
  <c r="GN57"/>
  <c r="GM57"/>
  <c r="HF56"/>
  <c r="HE56"/>
  <c r="HD56"/>
  <c r="HC56"/>
  <c r="HB56"/>
  <c r="HA56"/>
  <c r="GZ56"/>
  <c r="GY56"/>
  <c r="GX56"/>
  <c r="GU56"/>
  <c r="GT56"/>
  <c r="GS56"/>
  <c r="GR56"/>
  <c r="GQ56"/>
  <c r="GP56"/>
  <c r="GO56"/>
  <c r="GN56"/>
  <c r="GM56"/>
  <c r="HF55"/>
  <c r="HE55"/>
  <c r="HD55"/>
  <c r="HC55"/>
  <c r="HB55"/>
  <c r="HA55"/>
  <c r="GZ55"/>
  <c r="GY55"/>
  <c r="GX55"/>
  <c r="GU55"/>
  <c r="GT55"/>
  <c r="GS55"/>
  <c r="GR55"/>
  <c r="GQ55"/>
  <c r="GP55"/>
  <c r="GO55"/>
  <c r="GN55"/>
  <c r="GM55"/>
  <c r="HF54"/>
  <c r="HE54"/>
  <c r="HD54"/>
  <c r="HC54"/>
  <c r="HB54"/>
  <c r="HA54"/>
  <c r="GZ54"/>
  <c r="GY54"/>
  <c r="GX54"/>
  <c r="GU54"/>
  <c r="GT54"/>
  <c r="GS54"/>
  <c r="GR54"/>
  <c r="GQ54"/>
  <c r="GP54"/>
  <c r="GO54"/>
  <c r="GN54"/>
  <c r="GM54"/>
  <c r="HF53"/>
  <c r="HE53"/>
  <c r="HD53"/>
  <c r="HC53"/>
  <c r="HB53"/>
  <c r="HA53"/>
  <c r="GZ53"/>
  <c r="GY53"/>
  <c r="GX53"/>
  <c r="GU53"/>
  <c r="GT53"/>
  <c r="GS53"/>
  <c r="GR53"/>
  <c r="GQ53"/>
  <c r="GP53"/>
  <c r="GO53"/>
  <c r="GN53"/>
  <c r="GM53"/>
  <c r="HF52"/>
  <c r="HE52"/>
  <c r="HD52"/>
  <c r="HC52"/>
  <c r="HB52"/>
  <c r="HA52"/>
  <c r="GZ52"/>
  <c r="GY52"/>
  <c r="GX52"/>
  <c r="GU52"/>
  <c r="GT52"/>
  <c r="GS52"/>
  <c r="GR52"/>
  <c r="GQ52"/>
  <c r="GP52"/>
  <c r="GO52"/>
  <c r="GN52"/>
  <c r="GM52"/>
  <c r="HF51"/>
  <c r="HE51"/>
  <c r="HD51"/>
  <c r="HC51"/>
  <c r="HB51"/>
  <c r="HA51"/>
  <c r="GZ51"/>
  <c r="GY51"/>
  <c r="GX51"/>
  <c r="GU51"/>
  <c r="GT51"/>
  <c r="GS51"/>
  <c r="GR51"/>
  <c r="GQ51"/>
  <c r="GP51"/>
  <c r="GO51"/>
  <c r="GN51"/>
  <c r="GM51"/>
  <c r="HF50"/>
  <c r="HE50"/>
  <c r="HD50"/>
  <c r="HC50"/>
  <c r="HB50"/>
  <c r="HA50"/>
  <c r="GZ50"/>
  <c r="GY50"/>
  <c r="GX50"/>
  <c r="GU50"/>
  <c r="GT50"/>
  <c r="GS50"/>
  <c r="GR50"/>
  <c r="GQ50"/>
  <c r="GP50"/>
  <c r="GO50"/>
  <c r="GN50"/>
  <c r="GM50"/>
  <c r="HF49"/>
  <c r="HE49"/>
  <c r="HD49"/>
  <c r="HC49"/>
  <c r="HB49"/>
  <c r="HA49"/>
  <c r="GZ49"/>
  <c r="GY49"/>
  <c r="GX49"/>
  <c r="GU49"/>
  <c r="GT49"/>
  <c r="GS49"/>
  <c r="GR49"/>
  <c r="GQ49"/>
  <c r="GP49"/>
  <c r="GO49"/>
  <c r="GN49"/>
  <c r="GM49"/>
  <c r="HF48"/>
  <c r="HE48"/>
  <c r="HD48"/>
  <c r="HC48"/>
  <c r="HB48"/>
  <c r="HA48"/>
  <c r="GZ48"/>
  <c r="GY48"/>
  <c r="GX48"/>
  <c r="GU48"/>
  <c r="GT48"/>
  <c r="GS48"/>
  <c r="GR48"/>
  <c r="GQ48"/>
  <c r="GP48"/>
  <c r="GO48"/>
  <c r="GN48"/>
  <c r="GM48"/>
  <c r="HF47"/>
  <c r="HE47"/>
  <c r="HD47"/>
  <c r="HC47"/>
  <c r="HB47"/>
  <c r="HA47"/>
  <c r="GZ47"/>
  <c r="GY47"/>
  <c r="GX47"/>
  <c r="GU47"/>
  <c r="GT47"/>
  <c r="GS47"/>
  <c r="GR47"/>
  <c r="GQ47"/>
  <c r="GP47"/>
  <c r="GO47"/>
  <c r="GN47"/>
  <c r="GM47"/>
  <c r="HF46"/>
  <c r="HE46"/>
  <c r="HD46"/>
  <c r="HC46"/>
  <c r="HB46"/>
  <c r="HA46"/>
  <c r="GZ46"/>
  <c r="GY46"/>
  <c r="GX46"/>
  <c r="GU46"/>
  <c r="GT46"/>
  <c r="GS46"/>
  <c r="GR46"/>
  <c r="GQ46"/>
  <c r="GP46"/>
  <c r="GO46"/>
  <c r="GN46"/>
  <c r="GM46"/>
  <c r="HF45"/>
  <c r="HE45"/>
  <c r="HD45"/>
  <c r="HC45"/>
  <c r="HB45"/>
  <c r="HA45"/>
  <c r="GZ45"/>
  <c r="GY45"/>
  <c r="GX45"/>
  <c r="GU45"/>
  <c r="GT45"/>
  <c r="GS45"/>
  <c r="GR45"/>
  <c r="GQ45"/>
  <c r="GP45"/>
  <c r="GO45"/>
  <c r="GN45"/>
  <c r="GM45"/>
  <c r="HF44"/>
  <c r="HE44"/>
  <c r="HD44"/>
  <c r="HC44"/>
  <c r="HB44"/>
  <c r="HA44"/>
  <c r="GZ44"/>
  <c r="GY44"/>
  <c r="GX44"/>
  <c r="GU44"/>
  <c r="GT44"/>
  <c r="GS44"/>
  <c r="GR44"/>
  <c r="GQ44"/>
  <c r="GP44"/>
  <c r="GO44"/>
  <c r="GN44"/>
  <c r="GM44"/>
  <c r="HF43"/>
  <c r="HE43"/>
  <c r="HD43"/>
  <c r="HC43"/>
  <c r="HB43"/>
  <c r="HA43"/>
  <c r="GZ43"/>
  <c r="GY43"/>
  <c r="GX43"/>
  <c r="GU43"/>
  <c r="GT43"/>
  <c r="GS43"/>
  <c r="GR43"/>
  <c r="GQ43"/>
  <c r="GP43"/>
  <c r="GO43"/>
  <c r="GN43"/>
  <c r="GM43"/>
  <c r="HF42"/>
  <c r="HE42"/>
  <c r="HD42"/>
  <c r="HC42"/>
  <c r="HB42"/>
  <c r="HA42"/>
  <c r="GZ42"/>
  <c r="GY42"/>
  <c r="GX42"/>
  <c r="GU42"/>
  <c r="GT42"/>
  <c r="GS42"/>
  <c r="GR42"/>
  <c r="GQ42"/>
  <c r="GP42"/>
  <c r="GO42"/>
  <c r="GN42"/>
  <c r="GM42"/>
  <c r="HF41"/>
  <c r="HE41"/>
  <c r="HD41"/>
  <c r="HC41"/>
  <c r="HB41"/>
  <c r="HA41"/>
  <c r="GZ41"/>
  <c r="GY41"/>
  <c r="GX41"/>
  <c r="GU41"/>
  <c r="GT41"/>
  <c r="GS41"/>
  <c r="GR41"/>
  <c r="GQ41"/>
  <c r="GP41"/>
  <c r="GO41"/>
  <c r="GN41"/>
  <c r="GM41"/>
  <c r="HF40"/>
  <c r="HE40"/>
  <c r="HD40"/>
  <c r="HC40"/>
  <c r="HB40"/>
  <c r="HA40"/>
  <c r="GZ40"/>
  <c r="GY40"/>
  <c r="GX40"/>
  <c r="GU40"/>
  <c r="GT40"/>
  <c r="GS40"/>
  <c r="GR40"/>
  <c r="GQ40"/>
  <c r="GP40"/>
  <c r="GO40"/>
  <c r="GN40"/>
  <c r="GM40"/>
  <c r="HF39"/>
  <c r="HE39"/>
  <c r="HD39"/>
  <c r="HC39"/>
  <c r="HB39"/>
  <c r="HA39"/>
  <c r="GZ39"/>
  <c r="GY39"/>
  <c r="GX39"/>
  <c r="GU39"/>
  <c r="GT39"/>
  <c r="GS39"/>
  <c r="GR39"/>
  <c r="GQ39"/>
  <c r="GP39"/>
  <c r="GO39"/>
  <c r="GN39"/>
  <c r="GM39"/>
  <c r="HF38"/>
  <c r="HE38"/>
  <c r="HD38"/>
  <c r="HC38"/>
  <c r="HB38"/>
  <c r="HA38"/>
  <c r="GZ38"/>
  <c r="GY38"/>
  <c r="GX38"/>
  <c r="GU38"/>
  <c r="GT38"/>
  <c r="GS38"/>
  <c r="GR38"/>
  <c r="GQ38"/>
  <c r="GP38"/>
  <c r="GO38"/>
  <c r="GN38"/>
  <c r="GM38"/>
  <c r="HF37"/>
  <c r="HE37"/>
  <c r="HD37"/>
  <c r="HC37"/>
  <c r="HB37"/>
  <c r="HA37"/>
  <c r="GZ37"/>
  <c r="GY37"/>
  <c r="GX37"/>
  <c r="GU37"/>
  <c r="GT37"/>
  <c r="GS37"/>
  <c r="GR37"/>
  <c r="GQ37"/>
  <c r="GP37"/>
  <c r="GO37"/>
  <c r="GN37"/>
  <c r="GM37"/>
  <c r="HF36"/>
  <c r="HE36"/>
  <c r="HD36"/>
  <c r="HC36"/>
  <c r="HB36"/>
  <c r="HA36"/>
  <c r="GZ36"/>
  <c r="GY36"/>
  <c r="GX36"/>
  <c r="GU36"/>
  <c r="GT36"/>
  <c r="GS36"/>
  <c r="GR36"/>
  <c r="GQ36"/>
  <c r="GP36"/>
  <c r="GO36"/>
  <c r="GN36"/>
  <c r="GM36"/>
  <c r="HF35"/>
  <c r="HE35"/>
  <c r="HD35"/>
  <c r="HC35"/>
  <c r="HB35"/>
  <c r="HA35"/>
  <c r="GZ35"/>
  <c r="GY35"/>
  <c r="GX35"/>
  <c r="GU35"/>
  <c r="GT35"/>
  <c r="GS35"/>
  <c r="GR35"/>
  <c r="GQ35"/>
  <c r="GP35"/>
  <c r="GO35"/>
  <c r="GN35"/>
  <c r="GM35"/>
  <c r="HF34"/>
  <c r="HE34"/>
  <c r="HD34"/>
  <c r="HC34"/>
  <c r="HB34"/>
  <c r="HA34"/>
  <c r="GZ34"/>
  <c r="GY34"/>
  <c r="GX34"/>
  <c r="GU34"/>
  <c r="GT34"/>
  <c r="GS34"/>
  <c r="GR34"/>
  <c r="GQ34"/>
  <c r="GP34"/>
  <c r="GO34"/>
  <c r="GN34"/>
  <c r="GM34"/>
  <c r="HF33"/>
  <c r="HE33"/>
  <c r="HD33"/>
  <c r="HC33"/>
  <c r="HB33"/>
  <c r="HA33"/>
  <c r="GZ33"/>
  <c r="GY33"/>
  <c r="GX33"/>
  <c r="GU33"/>
  <c r="GT33"/>
  <c r="GS33"/>
  <c r="GR33"/>
  <c r="GQ33"/>
  <c r="GP33"/>
  <c r="GO33"/>
  <c r="GN33"/>
  <c r="GM33"/>
  <c r="HF32"/>
  <c r="HE32"/>
  <c r="HD32"/>
  <c r="HC32"/>
  <c r="HB32"/>
  <c r="HA32"/>
  <c r="GZ32"/>
  <c r="GY32"/>
  <c r="GX32"/>
  <c r="GU32"/>
  <c r="GT32"/>
  <c r="GS32"/>
  <c r="GR32"/>
  <c r="GQ32"/>
  <c r="GP32"/>
  <c r="GO32"/>
  <c r="GN32"/>
  <c r="GM32"/>
  <c r="HF31"/>
  <c r="HE31"/>
  <c r="HD31"/>
  <c r="HC31"/>
  <c r="HB31"/>
  <c r="HA31"/>
  <c r="GZ31"/>
  <c r="GY31"/>
  <c r="GX31"/>
  <c r="GU31"/>
  <c r="GT31"/>
  <c r="GS31"/>
  <c r="GR31"/>
  <c r="GQ31"/>
  <c r="GP31"/>
  <c r="GO31"/>
  <c r="GN31"/>
  <c r="GM31"/>
  <c r="HF30"/>
  <c r="HE30"/>
  <c r="HD30"/>
  <c r="HC30"/>
  <c r="HB30"/>
  <c r="HA30"/>
  <c r="GZ30"/>
  <c r="GY30"/>
  <c r="GX30"/>
  <c r="GU30"/>
  <c r="GT30"/>
  <c r="GS30"/>
  <c r="GR30"/>
  <c r="GQ30"/>
  <c r="GP30"/>
  <c r="GO30"/>
  <c r="GN30"/>
  <c r="GM30"/>
  <c r="HF29"/>
  <c r="HE29"/>
  <c r="HD29"/>
  <c r="HC29"/>
  <c r="HB29"/>
  <c r="HA29"/>
  <c r="GZ29"/>
  <c r="GY29"/>
  <c r="GX29"/>
  <c r="GU29"/>
  <c r="GT29"/>
  <c r="GS29"/>
  <c r="GR29"/>
  <c r="GQ29"/>
  <c r="GP29"/>
  <c r="GO29"/>
  <c r="GN29"/>
  <c r="GM29"/>
  <c r="HF28"/>
  <c r="HE28"/>
  <c r="HD28"/>
  <c r="HC28"/>
  <c r="HB28"/>
  <c r="HA28"/>
  <c r="GZ28"/>
  <c r="GY28"/>
  <c r="GX28"/>
  <c r="GU28"/>
  <c r="GT28"/>
  <c r="GS28"/>
  <c r="GR28"/>
  <c r="GQ28"/>
  <c r="GP28"/>
  <c r="GO28"/>
  <c r="GN28"/>
  <c r="GM28"/>
  <c r="HF27"/>
  <c r="HE27"/>
  <c r="HD27"/>
  <c r="HC27"/>
  <c r="HB27"/>
  <c r="HA27"/>
  <c r="GZ27"/>
  <c r="GY27"/>
  <c r="GX27"/>
  <c r="GU27"/>
  <c r="GT27"/>
  <c r="GS27"/>
  <c r="GR27"/>
  <c r="GQ27"/>
  <c r="GP27"/>
  <c r="GO27"/>
  <c r="GN27"/>
  <c r="GM27"/>
  <c r="HF26"/>
  <c r="HE26"/>
  <c r="HD26"/>
  <c r="HC26"/>
  <c r="HB26"/>
  <c r="HA26"/>
  <c r="GZ26"/>
  <c r="GY26"/>
  <c r="GX26"/>
  <c r="GU26"/>
  <c r="GT26"/>
  <c r="GS26"/>
  <c r="GR26"/>
  <c r="GQ26"/>
  <c r="GP26"/>
  <c r="GO26"/>
  <c r="GN26"/>
  <c r="GM26"/>
  <c r="HF25"/>
  <c r="HE25"/>
  <c r="HD25"/>
  <c r="HC25"/>
  <c r="HB25"/>
  <c r="HA25"/>
  <c r="GZ25"/>
  <c r="GY25"/>
  <c r="GX25"/>
  <c r="GU25"/>
  <c r="GT25"/>
  <c r="GS25"/>
  <c r="GR25"/>
  <c r="GQ25"/>
  <c r="GP25"/>
  <c r="GO25"/>
  <c r="GN25"/>
  <c r="GM25"/>
  <c r="HF24"/>
  <c r="HE24"/>
  <c r="HD24"/>
  <c r="HC24"/>
  <c r="HB24"/>
  <c r="HA24"/>
  <c r="GZ24"/>
  <c r="GY24"/>
  <c r="GX24"/>
  <c r="GU24"/>
  <c r="GT24"/>
  <c r="GS24"/>
  <c r="GR24"/>
  <c r="GQ24"/>
  <c r="GP24"/>
  <c r="GO24"/>
  <c r="GN24"/>
  <c r="GM24"/>
  <c r="HF23"/>
  <c r="HE23"/>
  <c r="HD23"/>
  <c r="HC23"/>
  <c r="HB23"/>
  <c r="HA23"/>
  <c r="GZ23"/>
  <c r="GY23"/>
  <c r="GX23"/>
  <c r="GU23"/>
  <c r="GT23"/>
  <c r="GS23"/>
  <c r="GR23"/>
  <c r="GQ23"/>
  <c r="GP23"/>
  <c r="GO23"/>
  <c r="GN23"/>
  <c r="GM23"/>
  <c r="HF22"/>
  <c r="HE22"/>
  <c r="HD22"/>
  <c r="HC22"/>
  <c r="HB22"/>
  <c r="HA22"/>
  <c r="GZ22"/>
  <c r="GY22"/>
  <c r="GX22"/>
  <c r="GU22"/>
  <c r="GT22"/>
  <c r="GS22"/>
  <c r="GR22"/>
  <c r="GQ22"/>
  <c r="GP22"/>
  <c r="GO22"/>
  <c r="GN22"/>
  <c r="GM22"/>
  <c r="HF21"/>
  <c r="HE21"/>
  <c r="HD21"/>
  <c r="HC21"/>
  <c r="HB21"/>
  <c r="HA21"/>
  <c r="GZ21"/>
  <c r="GY21"/>
  <c r="GX21"/>
  <c r="GU21"/>
  <c r="GT21"/>
  <c r="GS21"/>
  <c r="GR21"/>
  <c r="GQ21"/>
  <c r="GP21"/>
  <c r="GO21"/>
  <c r="GN21"/>
  <c r="GM21"/>
  <c r="HF20"/>
  <c r="HE20"/>
  <c r="HD20"/>
  <c r="HC20"/>
  <c r="HB20"/>
  <c r="HA20"/>
  <c r="GZ20"/>
  <c r="GY20"/>
  <c r="GX20"/>
  <c r="GU20"/>
  <c r="GT20"/>
  <c r="GS20"/>
  <c r="GR20"/>
  <c r="GQ20"/>
  <c r="GP20"/>
  <c r="GO20"/>
  <c r="GN20"/>
  <c r="GM20"/>
  <c r="HF19"/>
  <c r="HE19"/>
  <c r="HD19"/>
  <c r="HC19"/>
  <c r="HB19"/>
  <c r="HA19"/>
  <c r="GZ19"/>
  <c r="GY19"/>
  <c r="GX19"/>
  <c r="GU19"/>
  <c r="GT19"/>
  <c r="GS19"/>
  <c r="GR19"/>
  <c r="GQ19"/>
  <c r="GP19"/>
  <c r="GO19"/>
  <c r="GN19"/>
  <c r="GM19"/>
  <c r="HF18"/>
  <c r="HE18"/>
  <c r="HD18"/>
  <c r="HC18"/>
  <c r="HB18"/>
  <c r="HA18"/>
  <c r="GZ18"/>
  <c r="GY18"/>
  <c r="GX18"/>
  <c r="GU18"/>
  <c r="GT18"/>
  <c r="GS18"/>
  <c r="GR18"/>
  <c r="GQ18"/>
  <c r="GP18"/>
  <c r="GO18"/>
  <c r="GN18"/>
  <c r="GM18"/>
  <c r="HF17"/>
  <c r="HE17"/>
  <c r="HD17"/>
  <c r="HC17"/>
  <c r="HB17"/>
  <c r="HA17"/>
  <c r="GZ17"/>
  <c r="GY17"/>
  <c r="GX17"/>
  <c r="GU17"/>
  <c r="GT17"/>
  <c r="GS17"/>
  <c r="GR17"/>
  <c r="GQ17"/>
  <c r="GP17"/>
  <c r="GO17"/>
  <c r="GN17"/>
  <c r="GM17"/>
  <c r="HF16"/>
  <c r="HE16"/>
  <c r="HD16"/>
  <c r="HC16"/>
  <c r="HB16"/>
  <c r="HA16"/>
  <c r="GZ16"/>
  <c r="GY16"/>
  <c r="GX16"/>
  <c r="GU16"/>
  <c r="GT16"/>
  <c r="GS16"/>
  <c r="GR16"/>
  <c r="GQ16"/>
  <c r="GP16"/>
  <c r="GO16"/>
  <c r="GN16"/>
  <c r="GM16"/>
  <c r="HF15"/>
  <c r="HE15"/>
  <c r="HD15"/>
  <c r="HC15"/>
  <c r="HB15"/>
  <c r="HA15"/>
  <c r="GZ15"/>
  <c r="GY15"/>
  <c r="GX15"/>
  <c r="GU15"/>
  <c r="GT15"/>
  <c r="GS15"/>
  <c r="GR15"/>
  <c r="GQ15"/>
  <c r="GP15"/>
  <c r="GO15"/>
  <c r="GN15"/>
  <c r="GM15"/>
  <c r="HF14"/>
  <c r="HE14"/>
  <c r="HD14"/>
  <c r="HC14"/>
  <c r="HB14"/>
  <c r="HA14"/>
  <c r="GZ14"/>
  <c r="GY14"/>
  <c r="GX14"/>
  <c r="GU14"/>
  <c r="GT14"/>
  <c r="GS14"/>
  <c r="GR14"/>
  <c r="GQ14"/>
  <c r="GP14"/>
  <c r="GO14"/>
  <c r="GN14"/>
  <c r="GM14"/>
  <c r="HF13"/>
  <c r="HE13"/>
  <c r="HD13"/>
  <c r="HC13"/>
  <c r="HB13"/>
  <c r="HA13"/>
  <c r="GZ13"/>
  <c r="GY13"/>
  <c r="GX13"/>
  <c r="GU13"/>
  <c r="GT13"/>
  <c r="GS13"/>
  <c r="GR13"/>
  <c r="GQ13"/>
  <c r="GP13"/>
  <c r="GO13"/>
  <c r="GN13"/>
  <c r="GM13"/>
  <c r="HF12"/>
  <c r="HE12"/>
  <c r="HD12"/>
  <c r="HC12"/>
  <c r="HB12"/>
  <c r="HA12"/>
  <c r="GZ12"/>
  <c r="GY12"/>
  <c r="GX12"/>
  <c r="GU12"/>
  <c r="GT12"/>
  <c r="GS12"/>
  <c r="GR12"/>
  <c r="GQ12"/>
  <c r="GP12"/>
  <c r="GO12"/>
  <c r="GN12"/>
  <c r="GM12"/>
  <c r="HF11"/>
  <c r="HE11"/>
  <c r="HD11"/>
  <c r="HC11"/>
  <c r="HB11"/>
  <c r="HA11"/>
  <c r="GZ11"/>
  <c r="GY11"/>
  <c r="GX11"/>
  <c r="GU11"/>
  <c r="GT11"/>
  <c r="GS11"/>
  <c r="GR11"/>
  <c r="GQ11"/>
  <c r="GP11"/>
  <c r="GO11"/>
  <c r="GN11"/>
  <c r="GM11"/>
  <c r="HF10"/>
  <c r="HE10"/>
  <c r="HD10"/>
  <c r="HC10"/>
  <c r="HB10"/>
  <c r="HA10"/>
  <c r="GZ10"/>
  <c r="GY10"/>
  <c r="GX10"/>
  <c r="GU10"/>
  <c r="GT10"/>
  <c r="GS10"/>
  <c r="GR10"/>
  <c r="GQ10"/>
  <c r="GP10"/>
  <c r="GO10"/>
  <c r="GN10"/>
  <c r="GM10"/>
  <c r="HF9"/>
  <c r="HE9"/>
  <c r="HD9"/>
  <c r="HC9"/>
  <c r="HB9"/>
  <c r="HA9"/>
  <c r="GZ9"/>
  <c r="GY9"/>
  <c r="GX9"/>
  <c r="GU9"/>
  <c r="GT9"/>
  <c r="GS9"/>
  <c r="GR9"/>
  <c r="GQ9"/>
  <c r="GP9"/>
  <c r="GO9"/>
  <c r="GN9"/>
  <c r="GM9"/>
  <c r="HF8"/>
  <c r="HE8"/>
  <c r="HD8"/>
  <c r="HC8"/>
  <c r="HB8"/>
  <c r="HA8"/>
  <c r="GZ8"/>
  <c r="GY8"/>
  <c r="GX8"/>
  <c r="GU8"/>
  <c r="GT8"/>
  <c r="GS8"/>
  <c r="GR8"/>
  <c r="GQ8"/>
  <c r="GP8"/>
  <c r="GO8"/>
  <c r="GN8"/>
  <c r="GM8"/>
  <c r="HF7"/>
  <c r="HE7"/>
  <c r="HD7"/>
  <c r="HC7"/>
  <c r="HB7"/>
  <c r="HA7"/>
  <c r="GZ7"/>
  <c r="GY7"/>
  <c r="GX7"/>
  <c r="GU7"/>
  <c r="GT7"/>
  <c r="GS7"/>
  <c r="GR7"/>
  <c r="GQ7"/>
  <c r="GP7"/>
  <c r="GO7"/>
  <c r="GN7"/>
  <c r="GM7"/>
  <c r="HF6"/>
  <c r="HE6"/>
  <c r="HD6"/>
  <c r="HC6"/>
  <c r="HB6"/>
  <c r="HA6"/>
  <c r="GZ6"/>
  <c r="GY6"/>
  <c r="GX6"/>
  <c r="GU6"/>
  <c r="GT6"/>
  <c r="GS6"/>
  <c r="GR6"/>
  <c r="GQ6"/>
  <c r="GP6"/>
  <c r="GO6"/>
  <c r="GN6"/>
  <c r="GM6"/>
  <c r="CL146" i="1"/>
  <c r="BY146"/>
  <c r="BX146"/>
  <c r="BD146"/>
  <c r="BC146"/>
  <c r="T146" i="6"/>
  <c r="CL145" i="1"/>
  <c r="BY145"/>
  <c r="BX145"/>
  <c r="BD145"/>
  <c r="BC145"/>
  <c r="T145" i="6"/>
  <c r="CL144" i="1"/>
  <c r="BY144"/>
  <c r="BX144"/>
  <c r="BD144"/>
  <c r="BC144"/>
  <c r="T144" i="6"/>
  <c r="CL143" i="1"/>
  <c r="BY143"/>
  <c r="BX143"/>
  <c r="BD143"/>
  <c r="BC143"/>
  <c r="T143" i="6"/>
  <c r="CL142" i="1"/>
  <c r="BY142"/>
  <c r="BX142"/>
  <c r="BD142"/>
  <c r="BC142"/>
  <c r="T142" i="6"/>
  <c r="CL141" i="1"/>
  <c r="BY141"/>
  <c r="BX141"/>
  <c r="BD141"/>
  <c r="BC141"/>
  <c r="CL140"/>
  <c r="BY140"/>
  <c r="BX140"/>
  <c r="BD140"/>
  <c r="BC140"/>
  <c r="T140" i="6"/>
  <c r="CL139" i="1"/>
  <c r="BY139"/>
  <c r="BX139"/>
  <c r="BD139"/>
  <c r="BC139"/>
  <c r="CL138"/>
  <c r="BY138"/>
  <c r="BX138"/>
  <c r="BD138"/>
  <c r="BC138"/>
  <c r="T138" i="6"/>
  <c r="CL137" i="1"/>
  <c r="BY137"/>
  <c r="BX137"/>
  <c r="BD137"/>
  <c r="BC137"/>
  <c r="CL136"/>
  <c r="BY136"/>
  <c r="BX136"/>
  <c r="BD136"/>
  <c r="BC136"/>
  <c r="T136" i="6"/>
  <c r="BY135" i="1"/>
  <c r="BX135"/>
  <c r="BD135"/>
  <c r="BC135"/>
  <c r="T135" i="6"/>
  <c r="CL134" i="1"/>
  <c r="BY134"/>
  <c r="BX134"/>
  <c r="BD134"/>
  <c r="BC134"/>
  <c r="T134" i="6"/>
  <c r="CL133" i="1"/>
  <c r="BY133"/>
  <c r="BX133"/>
  <c r="BD133"/>
  <c r="BC133"/>
  <c r="T133" i="6"/>
  <c r="CL132" i="1"/>
  <c r="BY132"/>
  <c r="BX132"/>
  <c r="BD132"/>
  <c r="BC132"/>
  <c r="T132" i="6"/>
  <c r="BY131" i="1"/>
  <c r="BX131"/>
  <c r="BD131"/>
  <c r="BC131"/>
  <c r="T131" i="6"/>
  <c r="CL130" i="1"/>
  <c r="BY130"/>
  <c r="BX130"/>
  <c r="BD130"/>
  <c r="BC130"/>
  <c r="T130" i="6"/>
  <c r="CL129" i="1"/>
  <c r="BY129"/>
  <c r="BX129"/>
  <c r="BD129"/>
  <c r="BC129"/>
  <c r="CL128"/>
  <c r="BY128"/>
  <c r="BX128"/>
  <c r="BD128"/>
  <c r="BC128"/>
  <c r="T128" i="6"/>
  <c r="CL127" i="1"/>
  <c r="BY127"/>
  <c r="BX127"/>
  <c r="BD127"/>
  <c r="BC127"/>
  <c r="T127" i="6"/>
  <c r="CL126" i="1"/>
  <c r="BY126"/>
  <c r="BX126"/>
  <c r="BD126"/>
  <c r="BC126"/>
  <c r="T126" i="6"/>
  <c r="CL125" i="1"/>
  <c r="BY125"/>
  <c r="BX125"/>
  <c r="BD125"/>
  <c r="BC125"/>
  <c r="T125" i="6"/>
  <c r="CL124" i="1"/>
  <c r="BY124"/>
  <c r="BX124"/>
  <c r="BD124"/>
  <c r="BC124"/>
  <c r="T124" i="6"/>
  <c r="CL123" i="1"/>
  <c r="BY123"/>
  <c r="BX123"/>
  <c r="BD123"/>
  <c r="BC123"/>
  <c r="T123" i="6"/>
  <c r="CL122" i="1"/>
  <c r="BY122"/>
  <c r="BX122"/>
  <c r="BD122"/>
  <c r="BC122"/>
  <c r="T122" i="6"/>
  <c r="CL121" i="1"/>
  <c r="BY121"/>
  <c r="BX121"/>
  <c r="BD121"/>
  <c r="BC121"/>
  <c r="T121" i="6"/>
  <c r="CL120" i="1"/>
  <c r="BY120"/>
  <c r="BX120"/>
  <c r="BD120"/>
  <c r="BC120"/>
  <c r="T120" i="6"/>
  <c r="BY119" i="1"/>
  <c r="BX119"/>
  <c r="BD119"/>
  <c r="BC119"/>
  <c r="T119" i="6"/>
  <c r="CL118" i="1"/>
  <c r="BY118"/>
  <c r="BX118"/>
  <c r="BD118"/>
  <c r="BC118"/>
  <c r="T118" i="6"/>
  <c r="CL117" i="1"/>
  <c r="BY117"/>
  <c r="BX117"/>
  <c r="BD117"/>
  <c r="BC117"/>
  <c r="T117" i="6"/>
  <c r="CL116" i="1"/>
  <c r="BY116"/>
  <c r="BX116"/>
  <c r="BD116"/>
  <c r="BC116"/>
  <c r="T116" i="6"/>
  <c r="BY115" i="1"/>
  <c r="BX115"/>
  <c r="BD115"/>
  <c r="BC115"/>
  <c r="T115" i="6"/>
  <c r="CL114" i="1"/>
  <c r="BY114"/>
  <c r="BX114"/>
  <c r="BD114"/>
  <c r="BC114"/>
  <c r="T114" i="6"/>
  <c r="CL113" i="1"/>
  <c r="BY113"/>
  <c r="BX113"/>
  <c r="BD113"/>
  <c r="BC113"/>
  <c r="T113" i="6"/>
  <c r="CL112" i="1"/>
  <c r="BY112"/>
  <c r="BX112"/>
  <c r="BD112"/>
  <c r="BC112"/>
  <c r="T112" i="6"/>
  <c r="CL111" i="1"/>
  <c r="BY111"/>
  <c r="BX111"/>
  <c r="BD111"/>
  <c r="BC111"/>
  <c r="T111" i="6"/>
  <c r="BY110" i="1"/>
  <c r="BX110"/>
  <c r="BD110"/>
  <c r="BC110"/>
  <c r="T110" i="6"/>
  <c r="CL109" i="1"/>
  <c r="BY109"/>
  <c r="BX109"/>
  <c r="BD109"/>
  <c r="BC109"/>
  <c r="CL108"/>
  <c r="BY108"/>
  <c r="BX108"/>
  <c r="BD108"/>
  <c r="BC108"/>
  <c r="T108" i="6"/>
  <c r="CL107" i="1"/>
  <c r="BY107"/>
  <c r="BX107"/>
  <c r="BD107"/>
  <c r="BC107"/>
  <c r="T107" i="6"/>
  <c r="CL106" i="1"/>
  <c r="BY106"/>
  <c r="BX106"/>
  <c r="BD106"/>
  <c r="BC106"/>
  <c r="T106" i="6"/>
  <c r="CL105" i="1"/>
  <c r="BY105"/>
  <c r="BX105"/>
  <c r="BD105"/>
  <c r="BC105"/>
  <c r="T105" i="6"/>
  <c r="BY104" i="1"/>
  <c r="BX104"/>
  <c r="BD104"/>
  <c r="BC104"/>
  <c r="T104" i="6"/>
  <c r="CL103" i="1"/>
  <c r="BY103"/>
  <c r="BX103"/>
  <c r="BD103"/>
  <c r="BC103"/>
  <c r="T103" i="6"/>
  <c r="CL102" i="1"/>
  <c r="BY102"/>
  <c r="BX102"/>
  <c r="BD102"/>
  <c r="BC102"/>
  <c r="T102" i="6"/>
  <c r="CL101" i="1"/>
  <c r="BY101"/>
  <c r="BD101"/>
  <c r="BC101"/>
  <c r="T100" i="6"/>
  <c r="CL99" i="1"/>
  <c r="BY99"/>
  <c r="BX99"/>
  <c r="BD99"/>
  <c r="BC99"/>
  <c r="T99" i="6"/>
  <c r="CL98" i="1"/>
  <c r="BY98"/>
  <c r="BX98"/>
  <c r="BD98"/>
  <c r="BC98"/>
  <c r="T98" i="6"/>
  <c r="CL97" i="1"/>
  <c r="BY97"/>
  <c r="BX97"/>
  <c r="BD97"/>
  <c r="BC97"/>
  <c r="CL96"/>
  <c r="BY96"/>
  <c r="BX96"/>
  <c r="BD96"/>
  <c r="BC96"/>
  <c r="T96" i="6"/>
  <c r="CL95" i="1"/>
  <c r="BY95"/>
  <c r="BX95"/>
  <c r="BD95"/>
  <c r="BC95"/>
  <c r="T95" i="6"/>
  <c r="CL94" i="1"/>
  <c r="BY94"/>
  <c r="BX94"/>
  <c r="BD94"/>
  <c r="BC94"/>
  <c r="T94" i="6"/>
  <c r="CL93" i="1"/>
  <c r="BY93"/>
  <c r="BX93"/>
  <c r="BD93"/>
  <c r="BC93"/>
  <c r="T93" i="6"/>
  <c r="CL92" i="1"/>
  <c r="BY92"/>
  <c r="BX92"/>
  <c r="BD92"/>
  <c r="BC92"/>
  <c r="T92" i="6"/>
  <c r="CL91" i="1"/>
  <c r="BY91"/>
  <c r="BX91"/>
  <c r="BD91"/>
  <c r="BC91"/>
  <c r="T91" i="6"/>
  <c r="CL90" i="1"/>
  <c r="BY90"/>
  <c r="BX90"/>
  <c r="BD90"/>
  <c r="BC90"/>
  <c r="T90" i="6"/>
  <c r="CL89" i="1"/>
  <c r="BY89"/>
  <c r="BX89"/>
  <c r="BD89"/>
  <c r="BC89"/>
  <c r="T89" i="6"/>
  <c r="CL88" i="1"/>
  <c r="BY88"/>
  <c r="BX88"/>
  <c r="BD88"/>
  <c r="BC88"/>
  <c r="T88" i="6"/>
  <c r="CL87" i="1"/>
  <c r="BY87"/>
  <c r="BX87"/>
  <c r="BD87"/>
  <c r="BC87"/>
  <c r="T87" i="6"/>
  <c r="CL86" i="1"/>
  <c r="BY86"/>
  <c r="BX86"/>
  <c r="BD86"/>
  <c r="BC86"/>
  <c r="T86" i="6"/>
  <c r="CL85" i="1"/>
  <c r="BY85"/>
  <c r="BX85"/>
  <c r="BD85"/>
  <c r="BC85"/>
  <c r="T85" i="6"/>
  <c r="CL84" i="1"/>
  <c r="BY84"/>
  <c r="BX84"/>
  <c r="BD84"/>
  <c r="BC84"/>
  <c r="T84" i="6"/>
  <c r="CL83" i="1"/>
  <c r="BY83"/>
  <c r="BX83"/>
  <c r="BD83"/>
  <c r="BC83"/>
  <c r="T83" i="6"/>
  <c r="CL82" i="1"/>
  <c r="BY82"/>
  <c r="BX82"/>
  <c r="BD82"/>
  <c r="BC82"/>
  <c r="T82" i="6"/>
  <c r="CL81" i="1"/>
  <c r="BY81"/>
  <c r="BX81"/>
  <c r="BD81"/>
  <c r="BC81"/>
  <c r="T81" i="6"/>
  <c r="CL80" i="1"/>
  <c r="BY80"/>
  <c r="BX80"/>
  <c r="BD80"/>
  <c r="BC80"/>
  <c r="T80" i="6"/>
  <c r="CL79" i="1"/>
  <c r="BY79"/>
  <c r="BX79"/>
  <c r="BD79"/>
  <c r="BC79"/>
  <c r="T79" i="6"/>
  <c r="CL78" i="1"/>
  <c r="BY78"/>
  <c r="BX78"/>
  <c r="BD78"/>
  <c r="BC78"/>
  <c r="T78" i="6"/>
  <c r="CL77" i="1"/>
  <c r="BY77"/>
  <c r="BX77"/>
  <c r="BD77"/>
  <c r="BC77"/>
  <c r="T77" i="6"/>
  <c r="CL76" i="1"/>
  <c r="BY76"/>
  <c r="BX76"/>
  <c r="BD76"/>
  <c r="BC76"/>
  <c r="T76" i="6"/>
  <c r="CL75" i="1"/>
  <c r="BY75"/>
  <c r="BX75"/>
  <c r="BD75"/>
  <c r="BC75"/>
  <c r="T75" i="6"/>
  <c r="CL74" i="1"/>
  <c r="BY74"/>
  <c r="BX74"/>
  <c r="BD74"/>
  <c r="BC74"/>
  <c r="T74" i="6"/>
  <c r="CL73" i="1"/>
  <c r="BY73"/>
  <c r="BX73"/>
  <c r="BD73"/>
  <c r="BC73"/>
  <c r="T73" i="6"/>
  <c r="CL72" i="1"/>
  <c r="BY72"/>
  <c r="BX72"/>
  <c r="BD72"/>
  <c r="BC72"/>
  <c r="T72" i="6"/>
  <c r="CL71" i="1"/>
  <c r="BY71"/>
  <c r="BX71"/>
  <c r="BD71"/>
  <c r="BC71"/>
  <c r="T71" i="6"/>
  <c r="CL70" i="1"/>
  <c r="BY70"/>
  <c r="BX70"/>
  <c r="BD70"/>
  <c r="BC70"/>
  <c r="T70" i="6"/>
  <c r="CL69" i="1"/>
  <c r="BY69"/>
  <c r="BX69"/>
  <c r="BD69"/>
  <c r="BC69"/>
  <c r="CL68"/>
  <c r="BY68"/>
  <c r="BX68"/>
  <c r="BD68"/>
  <c r="BC68"/>
  <c r="T68" i="6"/>
  <c r="CL67" i="1"/>
  <c r="BY67"/>
  <c r="BX67"/>
  <c r="BD67"/>
  <c r="BC67"/>
  <c r="BY66"/>
  <c r="BX66"/>
  <c r="BD66"/>
  <c r="BC66"/>
  <c r="T66" i="6"/>
  <c r="CL65" i="1"/>
  <c r="BY65"/>
  <c r="BX65"/>
  <c r="BD65"/>
  <c r="BC65"/>
  <c r="CL64"/>
  <c r="BY64"/>
  <c r="BX64"/>
  <c r="BD64"/>
  <c r="BC64"/>
  <c r="T64" i="6"/>
  <c r="CL63" i="1"/>
  <c r="BY63"/>
  <c r="BX63"/>
  <c r="BD63"/>
  <c r="BC63"/>
  <c r="CL62"/>
  <c r="BY62"/>
  <c r="BX62"/>
  <c r="BD62"/>
  <c r="BC62"/>
  <c r="T62" i="6"/>
  <c r="CL61" i="1"/>
  <c r="BY61"/>
  <c r="BX61"/>
  <c r="BD61"/>
  <c r="BC61"/>
  <c r="CL60"/>
  <c r="BY60"/>
  <c r="BX60"/>
  <c r="BD60"/>
  <c r="BC60"/>
  <c r="T60" i="6"/>
  <c r="CL59" i="1"/>
  <c r="BY59"/>
  <c r="BX59"/>
  <c r="BD59"/>
  <c r="BC59"/>
  <c r="CL58"/>
  <c r="BY58"/>
  <c r="BX58"/>
  <c r="BD58"/>
  <c r="BC58"/>
  <c r="T58" i="6"/>
  <c r="CL57" i="1"/>
  <c r="BY57"/>
  <c r="BX57"/>
  <c r="BD57"/>
  <c r="BC57"/>
  <c r="CL56"/>
  <c r="BY56"/>
  <c r="BX56"/>
  <c r="BD56"/>
  <c r="BC56"/>
  <c r="T56" i="6"/>
  <c r="CL55" i="1"/>
  <c r="BY55"/>
  <c r="BX55"/>
  <c r="BD55"/>
  <c r="BC55"/>
  <c r="CL54"/>
  <c r="BY54"/>
  <c r="BX54"/>
  <c r="BD54"/>
  <c r="BC54"/>
  <c r="T54" i="6"/>
  <c r="CL53" i="1"/>
  <c r="BY53"/>
  <c r="BX53"/>
  <c r="BD53"/>
  <c r="BC53"/>
  <c r="CL52"/>
  <c r="BY52"/>
  <c r="BX52"/>
  <c r="BD52"/>
  <c r="BC52"/>
  <c r="T52" i="6"/>
  <c r="CL51" i="1"/>
  <c r="BY51"/>
  <c r="BX51"/>
  <c r="BD51"/>
  <c r="BC51"/>
  <c r="CL50"/>
  <c r="BY50"/>
  <c r="BX50"/>
  <c r="BD50"/>
  <c r="BC50"/>
  <c r="T50" i="6"/>
  <c r="CL49" i="1"/>
  <c r="BY49"/>
  <c r="BX49"/>
  <c r="BD49"/>
  <c r="BC49"/>
  <c r="CL48"/>
  <c r="BY48"/>
  <c r="BX48"/>
  <c r="BD48"/>
  <c r="BC48"/>
  <c r="T48" i="6"/>
  <c r="CL47" i="1"/>
  <c r="BY47"/>
  <c r="BX47"/>
  <c r="BD47"/>
  <c r="BC47"/>
  <c r="CL46"/>
  <c r="BY46"/>
  <c r="BX46"/>
  <c r="BD46"/>
  <c r="BC46"/>
  <c r="T46" i="6"/>
  <c r="BY45" i="1"/>
  <c r="BX45"/>
  <c r="BD45"/>
  <c r="BC45"/>
  <c r="CL44"/>
  <c r="BY44"/>
  <c r="BX44"/>
  <c r="BD44"/>
  <c r="BC44"/>
  <c r="T44" i="6"/>
  <c r="CL43" i="1"/>
  <c r="BY43"/>
  <c r="BX43"/>
  <c r="BD43"/>
  <c r="BC43"/>
  <c r="BY42"/>
  <c r="BX42"/>
  <c r="BD42"/>
  <c r="BC42"/>
  <c r="T42" i="6"/>
  <c r="CL41" i="1"/>
  <c r="BY41"/>
  <c r="BX41"/>
  <c r="BD41"/>
  <c r="BC41"/>
  <c r="CL40"/>
  <c r="BY40"/>
  <c r="BX40"/>
  <c r="BD40"/>
  <c r="BC40"/>
  <c r="T40" i="6"/>
  <c r="CL39" i="1"/>
  <c r="BY39"/>
  <c r="BX39"/>
  <c r="BD39"/>
  <c r="BC39"/>
  <c r="BY38"/>
  <c r="BX38"/>
  <c r="BD38"/>
  <c r="BC38"/>
  <c r="T38" i="6"/>
  <c r="CL37" i="1"/>
  <c r="BY37"/>
  <c r="BX37"/>
  <c r="BD37"/>
  <c r="BC37"/>
  <c r="CL36"/>
  <c r="BY36"/>
  <c r="BX36"/>
  <c r="BD36"/>
  <c r="BC36"/>
  <c r="T36" i="6"/>
  <c r="BY35" i="1"/>
  <c r="BX35"/>
  <c r="BD35"/>
  <c r="BC35"/>
  <c r="CL34"/>
  <c r="BY34"/>
  <c r="BX34"/>
  <c r="BD34"/>
  <c r="BC34"/>
  <c r="T34" i="6"/>
  <c r="BY33" i="1"/>
  <c r="BX33"/>
  <c r="BD33"/>
  <c r="BC33"/>
  <c r="CL32"/>
  <c r="BY32"/>
  <c r="BX32"/>
  <c r="BD32"/>
  <c r="BC32"/>
  <c r="T32" i="6"/>
  <c r="CL31" i="1"/>
  <c r="BY31"/>
  <c r="BX31"/>
  <c r="BD31"/>
  <c r="BC31"/>
  <c r="CL30"/>
  <c r="BY30"/>
  <c r="BX30"/>
  <c r="BD30"/>
  <c r="BC30"/>
  <c r="T30" i="6"/>
  <c r="CL29" i="1"/>
  <c r="BY29"/>
  <c r="BX29"/>
  <c r="BD29"/>
  <c r="BC29"/>
  <c r="CL28"/>
  <c r="BY28"/>
  <c r="BX28"/>
  <c r="BD28"/>
  <c r="BC28"/>
  <c r="T28" i="6"/>
  <c r="CL27" i="1"/>
  <c r="BY27"/>
  <c r="BX27"/>
  <c r="BD27"/>
  <c r="BC27"/>
  <c r="CL26"/>
  <c r="BY26"/>
  <c r="BX26"/>
  <c r="BD26"/>
  <c r="BC26"/>
  <c r="T26" i="6"/>
  <c r="CL25" i="1"/>
  <c r="BY25"/>
  <c r="BX25"/>
  <c r="BD25"/>
  <c r="BC25"/>
  <c r="CL24"/>
  <c r="BY24"/>
  <c r="BX24"/>
  <c r="BD24"/>
  <c r="BC24"/>
  <c r="T24" i="6"/>
  <c r="CL23" i="1"/>
  <c r="BY23"/>
  <c r="BX23"/>
  <c r="BD23"/>
  <c r="BC23"/>
  <c r="CL22"/>
  <c r="BY22"/>
  <c r="BX22"/>
  <c r="BD22"/>
  <c r="BC22"/>
  <c r="T22" i="6"/>
  <c r="CL21" i="1"/>
  <c r="BY21"/>
  <c r="BX21"/>
  <c r="BD21"/>
  <c r="BC21"/>
  <c r="BY20"/>
  <c r="BX20"/>
  <c r="BD20"/>
  <c r="BC20"/>
  <c r="T20" i="6"/>
  <c r="CL19" i="1"/>
  <c r="BY19"/>
  <c r="BX19"/>
  <c r="BD19"/>
  <c r="BC19"/>
  <c r="CL18"/>
  <c r="BY18"/>
  <c r="BX18"/>
  <c r="BD18"/>
  <c r="BC18"/>
  <c r="T18" i="6"/>
  <c r="CL17" i="1"/>
  <c r="BY17"/>
  <c r="BX17"/>
  <c r="BD17"/>
  <c r="BC17"/>
  <c r="CL16"/>
  <c r="BY16"/>
  <c r="BX16"/>
  <c r="BD16"/>
  <c r="BC16"/>
  <c r="T16" i="6"/>
  <c r="CL15" i="1"/>
  <c r="BY15"/>
  <c r="BX15"/>
  <c r="BD15"/>
  <c r="BC15"/>
  <c r="CL14"/>
  <c r="BY14"/>
  <c r="BX14"/>
  <c r="BD14"/>
  <c r="BC14"/>
  <c r="T14" i="6"/>
  <c r="CL13" i="1"/>
  <c r="BY13"/>
  <c r="BX13"/>
  <c r="BD13"/>
  <c r="BC13"/>
  <c r="CL12"/>
  <c r="BY12"/>
  <c r="BX12"/>
  <c r="BD12"/>
  <c r="BC12"/>
  <c r="T12" i="6"/>
  <c r="CL11" i="1"/>
  <c r="BY11"/>
  <c r="BX11"/>
  <c r="BD11"/>
  <c r="BC11"/>
  <c r="CL10"/>
  <c r="BY10"/>
  <c r="BX10"/>
  <c r="BD10"/>
  <c r="BC10"/>
  <c r="T10" i="6"/>
  <c r="CL9" i="1"/>
  <c r="BY9"/>
  <c r="BX9"/>
  <c r="BD9"/>
  <c r="BC9"/>
  <c r="CL8"/>
  <c r="BY8"/>
  <c r="BX8"/>
  <c r="BD8"/>
  <c r="BC8"/>
  <c r="T8" i="6"/>
  <c r="CL7" i="1"/>
  <c r="BY7"/>
  <c r="BX7"/>
  <c r="BD7"/>
  <c r="BC7"/>
  <c r="CL6"/>
  <c r="BY6"/>
  <c r="BX6"/>
  <c r="BD6"/>
  <c r="BC6"/>
  <c r="T6" i="6"/>
  <c r="HG80" i="2" l="1"/>
  <c r="GM147"/>
  <c r="GO147"/>
  <c r="GQ147"/>
  <c r="GS147"/>
  <c r="GU147"/>
  <c r="GY147"/>
  <c r="HA147"/>
  <c r="HC147"/>
  <c r="HE147"/>
  <c r="GN147"/>
  <c r="GP147"/>
  <c r="GR147"/>
  <c r="GT147"/>
  <c r="GX147"/>
  <c r="GZ147"/>
  <c r="HB147"/>
  <c r="HD147"/>
  <c r="HF147"/>
  <c r="BF96" i="4"/>
  <c r="AP96"/>
  <c r="AF96"/>
  <c r="T96"/>
  <c r="AU96"/>
  <c r="AO96"/>
  <c r="AE96"/>
  <c r="BD147" i="1"/>
  <c r="BY147"/>
  <c r="BC147"/>
  <c r="BX147"/>
  <c r="CL147"/>
  <c r="BI77" i="4"/>
  <c r="BI56"/>
  <c r="BI40"/>
  <c r="BI11"/>
  <c r="BH17"/>
  <c r="BI51"/>
  <c r="BI57"/>
  <c r="Q104" i="3"/>
  <c r="BI78" i="4"/>
  <c r="BG59"/>
  <c r="BG46"/>
  <c r="BI41"/>
  <c r="BG38"/>
  <c r="BG30"/>
  <c r="BG24"/>
  <c r="BI18"/>
  <c r="BI13"/>
  <c r="BH95"/>
  <c r="BG90"/>
  <c r="BG80"/>
  <c r="BG76"/>
  <c r="BH65"/>
  <c r="BG64"/>
  <c r="BG62"/>
  <c r="BH53"/>
  <c r="BG52"/>
  <c r="BH49"/>
  <c r="BG35"/>
  <c r="BH21"/>
  <c r="BG20"/>
  <c r="BG14"/>
  <c r="BG6"/>
  <c r="T55" i="6"/>
  <c r="T59"/>
  <c r="T67"/>
  <c r="T139"/>
  <c r="T11"/>
  <c r="T23"/>
  <c r="T31"/>
  <c r="T43"/>
  <c r="T63"/>
  <c r="T13"/>
  <c r="T21"/>
  <c r="T29"/>
  <c r="T33"/>
  <c r="T49"/>
  <c r="T57"/>
  <c r="T65"/>
  <c r="T129"/>
  <c r="T141"/>
  <c r="T15"/>
  <c r="T19"/>
  <c r="T27"/>
  <c r="T35"/>
  <c r="T39"/>
  <c r="T47"/>
  <c r="T51"/>
  <c r="T17"/>
  <c r="T25"/>
  <c r="T37"/>
  <c r="T41"/>
  <c r="T45"/>
  <c r="T53"/>
  <c r="T61"/>
  <c r="T69"/>
  <c r="T97"/>
  <c r="T101"/>
  <c r="T109"/>
  <c r="T137"/>
  <c r="R64" i="3"/>
  <c r="R72"/>
  <c r="Q88"/>
  <c r="CQ88" s="1"/>
  <c r="R144"/>
  <c r="BI93" i="4"/>
  <c r="BG92"/>
  <c r="BH91"/>
  <c r="BG87"/>
  <c r="BI84"/>
  <c r="BH84"/>
  <c r="BG83"/>
  <c r="BG78"/>
  <c r="BG74"/>
  <c r="BH61"/>
  <c r="BG60"/>
  <c r="BH57"/>
  <c r="BH41"/>
  <c r="BG40"/>
  <c r="BG32"/>
  <c r="BG27"/>
  <c r="BI17"/>
  <c r="BI16"/>
  <c r="R8" i="3"/>
  <c r="R16"/>
  <c r="Q64"/>
  <c r="CQ64" s="1"/>
  <c r="Q144"/>
  <c r="BI94" i="4"/>
  <c r="BH94"/>
  <c r="BG71"/>
  <c r="BH68"/>
  <c r="BG67"/>
  <c r="BI61"/>
  <c r="BI58"/>
  <c r="BI45"/>
  <c r="BI42"/>
  <c r="BH29"/>
  <c r="BG28"/>
  <c r="BI25"/>
  <c r="BI24"/>
  <c r="BI19"/>
  <c r="BH9"/>
  <c r="BG8"/>
  <c r="BI35"/>
  <c r="BI26"/>
  <c r="BI10"/>
  <c r="T9" i="6"/>
  <c r="T7"/>
  <c r="R88" i="3"/>
  <c r="CR88" s="1"/>
  <c r="Q136"/>
  <c r="CQ136" s="1"/>
  <c r="Q10"/>
  <c r="CQ10" s="1"/>
  <c r="Q18"/>
  <c r="CQ18" s="1"/>
  <c r="Q26"/>
  <c r="CQ26" s="1"/>
  <c r="Q34"/>
  <c r="CQ34" s="1"/>
  <c r="Q80"/>
  <c r="CQ80" s="1"/>
  <c r="Q128"/>
  <c r="BI85" i="4"/>
  <c r="BI81"/>
  <c r="BI80"/>
  <c r="BI71"/>
  <c r="BI68"/>
  <c r="BI53"/>
  <c r="BI50"/>
  <c r="BI49"/>
  <c r="BI48"/>
  <c r="BI43"/>
  <c r="BI21"/>
  <c r="BH93"/>
  <c r="BH79"/>
  <c r="BH77"/>
  <c r="BH73"/>
  <c r="BG72"/>
  <c r="BH69"/>
  <c r="BG68"/>
  <c r="BG43"/>
  <c r="BH37"/>
  <c r="BG36"/>
  <c r="BG11"/>
  <c r="BH87"/>
  <c r="BG86"/>
  <c r="BH83"/>
  <c r="BG82"/>
  <c r="BH81"/>
  <c r="BI66"/>
  <c r="BI65"/>
  <c r="BI64"/>
  <c r="BI59"/>
  <c r="BG51"/>
  <c r="BH45"/>
  <c r="BG44"/>
  <c r="BI34"/>
  <c r="BI33"/>
  <c r="BI32"/>
  <c r="BI27"/>
  <c r="BG19"/>
  <c r="BH13"/>
  <c r="BG12"/>
  <c r="BI9"/>
  <c r="BI8"/>
  <c r="BI87"/>
  <c r="BI75"/>
  <c r="BI39"/>
  <c r="BI7"/>
  <c r="BI91"/>
  <c r="BI73"/>
  <c r="BI63"/>
  <c r="BI37"/>
  <c r="BI31"/>
  <c r="BI5"/>
  <c r="BI89"/>
  <c r="BI55"/>
  <c r="BI29"/>
  <c r="BI23"/>
  <c r="BI47"/>
  <c r="BI15"/>
  <c r="BI82"/>
  <c r="BI69"/>
  <c r="BG89"/>
  <c r="BG85"/>
  <c r="BH82"/>
  <c r="BH80"/>
  <c r="BH78"/>
  <c r="BH71"/>
  <c r="BG70"/>
  <c r="BH67"/>
  <c r="BG66"/>
  <c r="BH59"/>
  <c r="BG58"/>
  <c r="BH51"/>
  <c r="BG50"/>
  <c r="BH43"/>
  <c r="BG42"/>
  <c r="BH35"/>
  <c r="BG34"/>
  <c r="BH27"/>
  <c r="BG26"/>
  <c r="BH19"/>
  <c r="BG18"/>
  <c r="BH11"/>
  <c r="BG10"/>
  <c r="BG94"/>
  <c r="BH89"/>
  <c r="BG88"/>
  <c r="BH85"/>
  <c r="BG84"/>
  <c r="BG73"/>
  <c r="BG69"/>
  <c r="BH66"/>
  <c r="BH64"/>
  <c r="BG61"/>
  <c r="BH58"/>
  <c r="BH56"/>
  <c r="BG53"/>
  <c r="BH50"/>
  <c r="BH48"/>
  <c r="BG45"/>
  <c r="BH42"/>
  <c r="BH40"/>
  <c r="BG37"/>
  <c r="BH34"/>
  <c r="BH32"/>
  <c r="BG29"/>
  <c r="BH26"/>
  <c r="BH24"/>
  <c r="BG21"/>
  <c r="BH18"/>
  <c r="BH16"/>
  <c r="BG13"/>
  <c r="BH10"/>
  <c r="BH8"/>
  <c r="BG5"/>
  <c r="BH5"/>
  <c r="BH75"/>
  <c r="BH63"/>
  <c r="BH55"/>
  <c r="BH47"/>
  <c r="BH39"/>
  <c r="BH31"/>
  <c r="BH23"/>
  <c r="BH15"/>
  <c r="BH7"/>
  <c r="BI83"/>
  <c r="BI67"/>
  <c r="BG93"/>
  <c r="BG91"/>
  <c r="BI88"/>
  <c r="BH88"/>
  <c r="BI86"/>
  <c r="BH86"/>
  <c r="BG77"/>
  <c r="BG75"/>
  <c r="BI72"/>
  <c r="BH72"/>
  <c r="BI70"/>
  <c r="BH70"/>
  <c r="BG63"/>
  <c r="BI60"/>
  <c r="BH60"/>
  <c r="BG55"/>
  <c r="BI52"/>
  <c r="BH52"/>
  <c r="BG47"/>
  <c r="BI44"/>
  <c r="BH44"/>
  <c r="BG39"/>
  <c r="BI36"/>
  <c r="BH36"/>
  <c r="BG31"/>
  <c r="BI28"/>
  <c r="BH28"/>
  <c r="BG23"/>
  <c r="BI20"/>
  <c r="BH20"/>
  <c r="BG15"/>
  <c r="BI12"/>
  <c r="BH12"/>
  <c r="BG7"/>
  <c r="BI95"/>
  <c r="BG95"/>
  <c r="BI92"/>
  <c r="BH92"/>
  <c r="BI90"/>
  <c r="BH90"/>
  <c r="BG81"/>
  <c r="BI79"/>
  <c r="BG79"/>
  <c r="BI76"/>
  <c r="BH76"/>
  <c r="BI74"/>
  <c r="BH74"/>
  <c r="BG65"/>
  <c r="BI62"/>
  <c r="BH62"/>
  <c r="BG57"/>
  <c r="BI54"/>
  <c r="BH54"/>
  <c r="BG49"/>
  <c r="BI46"/>
  <c r="BH46"/>
  <c r="BG41"/>
  <c r="BI38"/>
  <c r="BH38"/>
  <c r="BG33"/>
  <c r="BI30"/>
  <c r="BH30"/>
  <c r="BG25"/>
  <c r="BI22"/>
  <c r="BH22"/>
  <c r="BG17"/>
  <c r="BI14"/>
  <c r="BH14"/>
  <c r="BG9"/>
  <c r="BI6"/>
  <c r="BH6"/>
  <c r="R6" i="3"/>
  <c r="CL12"/>
  <c r="CL14"/>
  <c r="CL20"/>
  <c r="CL22"/>
  <c r="CK24"/>
  <c r="CK30"/>
  <c r="CK32"/>
  <c r="CK38"/>
  <c r="CL41"/>
  <c r="CL43"/>
  <c r="Q6"/>
  <c r="CK8"/>
  <c r="CK14"/>
  <c r="CK16"/>
  <c r="CK22"/>
  <c r="CL25"/>
  <c r="CL27"/>
  <c r="R32"/>
  <c r="CL33"/>
  <c r="CL35"/>
  <c r="Q42"/>
  <c r="CQ42" s="1"/>
  <c r="Q43"/>
  <c r="Q45"/>
  <c r="CQ45" s="1"/>
  <c r="R48"/>
  <c r="CR48" s="1"/>
  <c r="CL49"/>
  <c r="CL51"/>
  <c r="Q58"/>
  <c r="Q59"/>
  <c r="CQ59" s="1"/>
  <c r="CK68"/>
  <c r="CK70"/>
  <c r="Q73"/>
  <c r="CQ73" s="1"/>
  <c r="Q75"/>
  <c r="CL84"/>
  <c r="CL86"/>
  <c r="CL89"/>
  <c r="CL91"/>
  <c r="CL100"/>
  <c r="CL102"/>
  <c r="CK108"/>
  <c r="CK110"/>
  <c r="CL113"/>
  <c r="CL115"/>
  <c r="CL124"/>
  <c r="CL126"/>
  <c r="CK132"/>
  <c r="CK134"/>
  <c r="Q137"/>
  <c r="Q139"/>
  <c r="Q50"/>
  <c r="CQ50" s="1"/>
  <c r="Q51"/>
  <c r="Q53"/>
  <c r="CL60"/>
  <c r="CL65"/>
  <c r="CL67"/>
  <c r="CL76"/>
  <c r="CL78"/>
  <c r="CK84"/>
  <c r="CK86"/>
  <c r="Q89"/>
  <c r="Q91"/>
  <c r="CQ91" s="1"/>
  <c r="CK100"/>
  <c r="CK102"/>
  <c r="CL105"/>
  <c r="CL107"/>
  <c r="Q112"/>
  <c r="CQ112" s="1"/>
  <c r="Q113"/>
  <c r="CQ113" s="1"/>
  <c r="Q115"/>
  <c r="CK124"/>
  <c r="CK126"/>
  <c r="CL129"/>
  <c r="CL131"/>
  <c r="CL140"/>
  <c r="CL142"/>
  <c r="CL9"/>
  <c r="CL11"/>
  <c r="CL17"/>
  <c r="CL19"/>
  <c r="Q27"/>
  <c r="CQ27" s="1"/>
  <c r="Q29"/>
  <c r="Q35"/>
  <c r="CQ35" s="1"/>
  <c r="Q37"/>
  <c r="CL44"/>
  <c r="CL46"/>
  <c r="CL52"/>
  <c r="CL54"/>
  <c r="CK56"/>
  <c r="CK60"/>
  <c r="Q65"/>
  <c r="Q67"/>
  <c r="CQ67" s="1"/>
  <c r="CK76"/>
  <c r="CK78"/>
  <c r="CL81"/>
  <c r="CL83"/>
  <c r="CL92"/>
  <c r="CL94"/>
  <c r="CL97"/>
  <c r="CL99"/>
  <c r="Q105"/>
  <c r="CQ105" s="1"/>
  <c r="Q107"/>
  <c r="CQ107" s="1"/>
  <c r="CL116"/>
  <c r="CL118"/>
  <c r="CL121"/>
  <c r="CL123"/>
  <c r="Q129"/>
  <c r="Q131"/>
  <c r="CQ131" s="1"/>
  <c r="CK140"/>
  <c r="CK142"/>
  <c r="R145"/>
  <c r="Q11"/>
  <c r="Q13"/>
  <c r="Q19"/>
  <c r="Q21"/>
  <c r="CL28"/>
  <c r="CL30"/>
  <c r="CL36"/>
  <c r="CL38"/>
  <c r="CK40"/>
  <c r="CK46"/>
  <c r="CK48"/>
  <c r="CK54"/>
  <c r="CL57"/>
  <c r="CL59"/>
  <c r="CL68"/>
  <c r="CL70"/>
  <c r="CL73"/>
  <c r="CL75"/>
  <c r="Q81"/>
  <c r="Q83"/>
  <c r="CQ83" s="1"/>
  <c r="CK92"/>
  <c r="CK94"/>
  <c r="Q97"/>
  <c r="Q99"/>
  <c r="CQ99" s="1"/>
  <c r="CL108"/>
  <c r="CL110"/>
  <c r="CK116"/>
  <c r="CK118"/>
  <c r="Q121"/>
  <c r="Q123"/>
  <c r="CQ123" s="1"/>
  <c r="CL132"/>
  <c r="CL134"/>
  <c r="R137"/>
  <c r="R139"/>
  <c r="CR139" s="1"/>
  <c r="Q145"/>
  <c r="CQ145" s="1"/>
  <c r="CL7"/>
  <c r="Q9"/>
  <c r="CQ9" s="1"/>
  <c r="CL10"/>
  <c r="CK12"/>
  <c r="Q14"/>
  <c r="CL15"/>
  <c r="Q17"/>
  <c r="CQ17" s="1"/>
  <c r="CL18"/>
  <c r="CK20"/>
  <c r="Q22"/>
  <c r="CQ22" s="1"/>
  <c r="CL23"/>
  <c r="Q25"/>
  <c r="CQ25" s="1"/>
  <c r="CL26"/>
  <c r="CK28"/>
  <c r="Q30"/>
  <c r="CL31"/>
  <c r="Q33"/>
  <c r="CL34"/>
  <c r="CK36"/>
  <c r="Q38"/>
  <c r="CL39"/>
  <c r="Q41"/>
  <c r="CQ41" s="1"/>
  <c r="CL42"/>
  <c r="CK44"/>
  <c r="Q46"/>
  <c r="CL47"/>
  <c r="Q49"/>
  <c r="CQ49" s="1"/>
  <c r="CL50"/>
  <c r="CK52"/>
  <c r="Q54"/>
  <c r="CL55"/>
  <c r="Q57"/>
  <c r="CQ57" s="1"/>
  <c r="CL58"/>
  <c r="R60"/>
  <c r="CR60" s="1"/>
  <c r="CL64"/>
  <c r="CL66"/>
  <c r="R68"/>
  <c r="CR68" s="1"/>
  <c r="CL69"/>
  <c r="CL71"/>
  <c r="CL72"/>
  <c r="CP72" s="1"/>
  <c r="CL74"/>
  <c r="R76"/>
  <c r="CR76" s="1"/>
  <c r="CL77"/>
  <c r="CL79"/>
  <c r="CL80"/>
  <c r="CP80" s="1"/>
  <c r="CL82"/>
  <c r="R84"/>
  <c r="CR84" s="1"/>
  <c r="CL85"/>
  <c r="CL87"/>
  <c r="CL88"/>
  <c r="CL90"/>
  <c r="R92"/>
  <c r="CR92" s="1"/>
  <c r="CL93"/>
  <c r="CL95"/>
  <c r="CL96"/>
  <c r="CL98"/>
  <c r="R100"/>
  <c r="CR100" s="1"/>
  <c r="CL101"/>
  <c r="CL103"/>
  <c r="CL104"/>
  <c r="CP104" s="1"/>
  <c r="CL106"/>
  <c r="R108"/>
  <c r="CR108" s="1"/>
  <c r="CL109"/>
  <c r="CL111"/>
  <c r="CL112"/>
  <c r="CL114"/>
  <c r="R116"/>
  <c r="CL117"/>
  <c r="CL119"/>
  <c r="CL120"/>
  <c r="CP120" s="1"/>
  <c r="CL122"/>
  <c r="R124"/>
  <c r="CR124" s="1"/>
  <c r="CL125"/>
  <c r="CL127"/>
  <c r="CL128"/>
  <c r="CP128" s="1"/>
  <c r="CL130"/>
  <c r="R132"/>
  <c r="CR132" s="1"/>
  <c r="R133"/>
  <c r="CR133" s="1"/>
  <c r="R135"/>
  <c r="CR135" s="1"/>
  <c r="CL136"/>
  <c r="CP136" s="1"/>
  <c r="CL138"/>
  <c r="R140"/>
  <c r="CR140" s="1"/>
  <c r="R141"/>
  <c r="R143"/>
  <c r="CL144"/>
  <c r="CL146"/>
  <c r="Q7"/>
  <c r="CQ7" s="1"/>
  <c r="CL8"/>
  <c r="CK10"/>
  <c r="CO10" s="1"/>
  <c r="R12"/>
  <c r="CR12" s="1"/>
  <c r="CL13"/>
  <c r="Q15"/>
  <c r="CQ15" s="1"/>
  <c r="CL16"/>
  <c r="CK18"/>
  <c r="CO18" s="1"/>
  <c r="R20"/>
  <c r="CL21"/>
  <c r="Q23"/>
  <c r="CQ23" s="1"/>
  <c r="CL24"/>
  <c r="CP24" s="1"/>
  <c r="CK26"/>
  <c r="R28"/>
  <c r="CP28" s="1"/>
  <c r="CL29"/>
  <c r="Q31"/>
  <c r="CQ31" s="1"/>
  <c r="CL32"/>
  <c r="CP32" s="1"/>
  <c r="CK34"/>
  <c r="CO34" s="1"/>
  <c r="R36"/>
  <c r="CR36" s="1"/>
  <c r="CL37"/>
  <c r="Q39"/>
  <c r="CQ39" s="1"/>
  <c r="CL40"/>
  <c r="CP40" s="1"/>
  <c r="CK42"/>
  <c r="R44"/>
  <c r="CR44" s="1"/>
  <c r="CL45"/>
  <c r="Q47"/>
  <c r="CQ47" s="1"/>
  <c r="CL48"/>
  <c r="CK50"/>
  <c r="CO50" s="1"/>
  <c r="R52"/>
  <c r="CR52" s="1"/>
  <c r="CL53"/>
  <c r="Q55"/>
  <c r="CQ55" s="1"/>
  <c r="CL56"/>
  <c r="CP56" s="1"/>
  <c r="CK58"/>
  <c r="Q60"/>
  <c r="CO60" s="1"/>
  <c r="Q61"/>
  <c r="CQ61" s="1"/>
  <c r="Q63"/>
  <c r="CQ63" s="1"/>
  <c r="CK64"/>
  <c r="CO64" s="1"/>
  <c r="CK66"/>
  <c r="Q68"/>
  <c r="CQ68" s="1"/>
  <c r="Q69"/>
  <c r="Q71"/>
  <c r="CQ71" s="1"/>
  <c r="CK72"/>
  <c r="CO72" s="1"/>
  <c r="CK74"/>
  <c r="Q76"/>
  <c r="Q77"/>
  <c r="Q79"/>
  <c r="CQ79" s="1"/>
  <c r="CK80"/>
  <c r="CO80" s="1"/>
  <c r="CK82"/>
  <c r="Q84"/>
  <c r="CQ84" s="1"/>
  <c r="Q85"/>
  <c r="CQ85" s="1"/>
  <c r="Q87"/>
  <c r="CK88"/>
  <c r="CK90"/>
  <c r="Q92"/>
  <c r="CQ92" s="1"/>
  <c r="Q93"/>
  <c r="Q95"/>
  <c r="CQ95" s="1"/>
  <c r="CK96"/>
  <c r="CO96" s="1"/>
  <c r="CK98"/>
  <c r="Q100"/>
  <c r="CQ100" s="1"/>
  <c r="Q101"/>
  <c r="CQ101" s="1"/>
  <c r="Q103"/>
  <c r="CK104"/>
  <c r="CK106"/>
  <c r="Q108"/>
  <c r="CQ108" s="1"/>
  <c r="Q109"/>
  <c r="Q111"/>
  <c r="CQ111" s="1"/>
  <c r="CK112"/>
  <c r="CK114"/>
  <c r="Q116"/>
  <c r="CQ116" s="1"/>
  <c r="Q117"/>
  <c r="CQ117" s="1"/>
  <c r="Q119"/>
  <c r="CQ119" s="1"/>
  <c r="CK120"/>
  <c r="CO120" s="1"/>
  <c r="CK122"/>
  <c r="Q124"/>
  <c r="CQ124" s="1"/>
  <c r="Q125"/>
  <c r="CQ125" s="1"/>
  <c r="Q127"/>
  <c r="CQ127" s="1"/>
  <c r="CK128"/>
  <c r="CK130"/>
  <c r="Q132"/>
  <c r="Q133"/>
  <c r="Q135"/>
  <c r="CK136"/>
  <c r="CO136" s="1"/>
  <c r="CK138"/>
  <c r="Q140"/>
  <c r="CQ140" s="1"/>
  <c r="Q141"/>
  <c r="CQ141" s="1"/>
  <c r="Q143"/>
  <c r="CK144"/>
  <c r="CK146"/>
  <c r="CR6"/>
  <c r="CQ6"/>
  <c r="Q8"/>
  <c r="CO8" s="1"/>
  <c r="Q12"/>
  <c r="CQ14"/>
  <c r="Q16"/>
  <c r="Q20"/>
  <c r="Q24"/>
  <c r="CQ24" s="1"/>
  <c r="Q28"/>
  <c r="CQ30"/>
  <c r="Q32"/>
  <c r="Q36"/>
  <c r="Q40"/>
  <c r="Q44"/>
  <c r="CQ46"/>
  <c r="Q48"/>
  <c r="CQ48" s="1"/>
  <c r="Q52"/>
  <c r="CQ52" s="1"/>
  <c r="CQ54"/>
  <c r="Q56"/>
  <c r="CQ56" s="1"/>
  <c r="CQ58"/>
  <c r="CR8"/>
  <c r="R10"/>
  <c r="R14"/>
  <c r="CR14" s="1"/>
  <c r="CR16"/>
  <c r="R18"/>
  <c r="CR20"/>
  <c r="R22"/>
  <c r="CR22" s="1"/>
  <c r="CR24"/>
  <c r="R26"/>
  <c r="R30"/>
  <c r="CR30" s="1"/>
  <c r="CR32"/>
  <c r="R34"/>
  <c r="R38"/>
  <c r="CR38" s="1"/>
  <c r="CR40"/>
  <c r="R42"/>
  <c r="CP42" s="1"/>
  <c r="R46"/>
  <c r="CR46" s="1"/>
  <c r="CP48"/>
  <c r="R50"/>
  <c r="R54"/>
  <c r="CR54" s="1"/>
  <c r="CR56"/>
  <c r="R58"/>
  <c r="CP58" s="1"/>
  <c r="R62"/>
  <c r="CR62" s="1"/>
  <c r="CR64"/>
  <c r="R66"/>
  <c r="CP68"/>
  <c r="R70"/>
  <c r="CR70" s="1"/>
  <c r="CR72"/>
  <c r="R74"/>
  <c r="CP74" s="1"/>
  <c r="CP76"/>
  <c r="R78"/>
  <c r="CR78" s="1"/>
  <c r="CR80"/>
  <c r="R82"/>
  <c r="R86"/>
  <c r="CR86" s="1"/>
  <c r="R90"/>
  <c r="CP90" s="1"/>
  <c r="R94"/>
  <c r="CR94" s="1"/>
  <c r="CP96"/>
  <c r="CR96"/>
  <c r="R98"/>
  <c r="R102"/>
  <c r="CR102" s="1"/>
  <c r="CR104"/>
  <c r="R106"/>
  <c r="CP106" s="1"/>
  <c r="R110"/>
  <c r="CR110" s="1"/>
  <c r="CP112"/>
  <c r="CR112"/>
  <c r="R114"/>
  <c r="CR116"/>
  <c r="R118"/>
  <c r="CR118" s="1"/>
  <c r="CR120"/>
  <c r="R122"/>
  <c r="R126"/>
  <c r="CR126" s="1"/>
  <c r="CR128"/>
  <c r="R130"/>
  <c r="CP132"/>
  <c r="R134"/>
  <c r="CR134" s="1"/>
  <c r="CR136"/>
  <c r="R138"/>
  <c r="CP138" s="1"/>
  <c r="R142"/>
  <c r="CR142" s="1"/>
  <c r="CR144"/>
  <c r="R146"/>
  <c r="CQ32"/>
  <c r="Q62"/>
  <c r="Q66"/>
  <c r="CQ66" s="1"/>
  <c r="Q70"/>
  <c r="CQ72"/>
  <c r="Q74"/>
  <c r="CQ74" s="1"/>
  <c r="Q78"/>
  <c r="Q82"/>
  <c r="CQ82" s="1"/>
  <c r="Q86"/>
  <c r="Q90"/>
  <c r="CQ90" s="1"/>
  <c r="Q94"/>
  <c r="CQ96"/>
  <c r="Q98"/>
  <c r="CQ98" s="1"/>
  <c r="CO100"/>
  <c r="Q102"/>
  <c r="CQ104"/>
  <c r="Q106"/>
  <c r="CQ106" s="1"/>
  <c r="Q110"/>
  <c r="CO110" s="1"/>
  <c r="Q114"/>
  <c r="CQ114" s="1"/>
  <c r="Q118"/>
  <c r="CO118" s="1"/>
  <c r="CQ120"/>
  <c r="Q122"/>
  <c r="CQ122" s="1"/>
  <c r="Q126"/>
  <c r="CO126" s="1"/>
  <c r="CQ128"/>
  <c r="Q130"/>
  <c r="CQ130" s="1"/>
  <c r="Q134"/>
  <c r="Q138"/>
  <c r="CQ138" s="1"/>
  <c r="Q142"/>
  <c r="CQ144"/>
  <c r="Q146"/>
  <c r="CQ146" s="1"/>
  <c r="HG8" i="2"/>
  <c r="HH8" s="1"/>
  <c r="HG24"/>
  <c r="HH24" s="1"/>
  <c r="HG28"/>
  <c r="HH28" s="1"/>
  <c r="HG62"/>
  <c r="HH62" s="1"/>
  <c r="HG74"/>
  <c r="HH74" s="1"/>
  <c r="HG78"/>
  <c r="HH78" s="1"/>
  <c r="HG114"/>
  <c r="HH114" s="1"/>
  <c r="HG118"/>
  <c r="HH118" s="1"/>
  <c r="HG120"/>
  <c r="HH120" s="1"/>
  <c r="HG128"/>
  <c r="HH128" s="1"/>
  <c r="HG130"/>
  <c r="HH130" s="1"/>
  <c r="HG132"/>
  <c r="HH132" s="1"/>
  <c r="HG134"/>
  <c r="HH134" s="1"/>
  <c r="HG138"/>
  <c r="HH138" s="1"/>
  <c r="HG140"/>
  <c r="HH140" s="1"/>
  <c r="HG142"/>
  <c r="HH142" s="1"/>
  <c r="HG14"/>
  <c r="HH14" s="1"/>
  <c r="HG16"/>
  <c r="HH16" s="1"/>
  <c r="HG20"/>
  <c r="HH20" s="1"/>
  <c r="HG26"/>
  <c r="HH26" s="1"/>
  <c r="HG34"/>
  <c r="HH34" s="1"/>
  <c r="HG38"/>
  <c r="HH38" s="1"/>
  <c r="HG40"/>
  <c r="HH40" s="1"/>
  <c r="HG44"/>
  <c r="HH44" s="1"/>
  <c r="HG46"/>
  <c r="HH46" s="1"/>
  <c r="HG48"/>
  <c r="HH48" s="1"/>
  <c r="HG50"/>
  <c r="HH50" s="1"/>
  <c r="HG58"/>
  <c r="HH58" s="1"/>
  <c r="HG66"/>
  <c r="HH66" s="1"/>
  <c r="HG76"/>
  <c r="HH76" s="1"/>
  <c r="HG82"/>
  <c r="HH82" s="1"/>
  <c r="HG86"/>
  <c r="HH86" s="1"/>
  <c r="HG92"/>
  <c r="HH92" s="1"/>
  <c r="HG100"/>
  <c r="HH100" s="1"/>
  <c r="HG112"/>
  <c r="HH112" s="1"/>
  <c r="HG116"/>
  <c r="HH116" s="1"/>
  <c r="HG124"/>
  <c r="HH124" s="1"/>
  <c r="HG126"/>
  <c r="HH126" s="1"/>
  <c r="HG136"/>
  <c r="HH136" s="1"/>
  <c r="HG144"/>
  <c r="HH144" s="1"/>
  <c r="HG146"/>
  <c r="HH146" s="1"/>
  <c r="HG12"/>
  <c r="HH12" s="1"/>
  <c r="HG22"/>
  <c r="HH22" s="1"/>
  <c r="HG32"/>
  <c r="HH32" s="1"/>
  <c r="HG36"/>
  <c r="HH36" s="1"/>
  <c r="HG42"/>
  <c r="HH42" s="1"/>
  <c r="HG52"/>
  <c r="HH52" s="1"/>
  <c r="HG54"/>
  <c r="HH54" s="1"/>
  <c r="HG56"/>
  <c r="HH56" s="1"/>
  <c r="HG60"/>
  <c r="HH60" s="1"/>
  <c r="HG64"/>
  <c r="HH64" s="1"/>
  <c r="HG68"/>
  <c r="HH68" s="1"/>
  <c r="HG70"/>
  <c r="HH70" s="1"/>
  <c r="HG72"/>
  <c r="HH72" s="1"/>
  <c r="HH80"/>
  <c r="HG84"/>
  <c r="HH84" s="1"/>
  <c r="HG88"/>
  <c r="HH88" s="1"/>
  <c r="HG90"/>
  <c r="HH90" s="1"/>
  <c r="HG94"/>
  <c r="HH94" s="1"/>
  <c r="HG96"/>
  <c r="HH96" s="1"/>
  <c r="HG98"/>
  <c r="HH98" s="1"/>
  <c r="HG102"/>
  <c r="HH102" s="1"/>
  <c r="HG104"/>
  <c r="HH104" s="1"/>
  <c r="HG106"/>
  <c r="HH106" s="1"/>
  <c r="HG108"/>
  <c r="HH108" s="1"/>
  <c r="HG110"/>
  <c r="HH110" s="1"/>
  <c r="HG122"/>
  <c r="HH122" s="1"/>
  <c r="HG18"/>
  <c r="HH18" s="1"/>
  <c r="HG10"/>
  <c r="HH10" s="1"/>
  <c r="HG30"/>
  <c r="HH30" s="1"/>
  <c r="GV6"/>
  <c r="GW6" s="1"/>
  <c r="HG7"/>
  <c r="HH7" s="1"/>
  <c r="GV8"/>
  <c r="GW8" s="1"/>
  <c r="HG9"/>
  <c r="HH9" s="1"/>
  <c r="GV10"/>
  <c r="GW10" s="1"/>
  <c r="HG11"/>
  <c r="HH11" s="1"/>
  <c r="GV12"/>
  <c r="GW12" s="1"/>
  <c r="HG13"/>
  <c r="HH13" s="1"/>
  <c r="GV14"/>
  <c r="GW14" s="1"/>
  <c r="HG15"/>
  <c r="HH15" s="1"/>
  <c r="GV16"/>
  <c r="GW16" s="1"/>
  <c r="HG17"/>
  <c r="HH17" s="1"/>
  <c r="GV18"/>
  <c r="GW18" s="1"/>
  <c r="HG19"/>
  <c r="HH19" s="1"/>
  <c r="GV20"/>
  <c r="GW20" s="1"/>
  <c r="HG21"/>
  <c r="HH21" s="1"/>
  <c r="GV22"/>
  <c r="GW22" s="1"/>
  <c r="HG23"/>
  <c r="HH23" s="1"/>
  <c r="GV24"/>
  <c r="GW24" s="1"/>
  <c r="HG25"/>
  <c r="HH25" s="1"/>
  <c r="GV26"/>
  <c r="GW26" s="1"/>
  <c r="HG27"/>
  <c r="HH27" s="1"/>
  <c r="GV28"/>
  <c r="GW28" s="1"/>
  <c r="HG29"/>
  <c r="HH29" s="1"/>
  <c r="GV30"/>
  <c r="GW30" s="1"/>
  <c r="HG31"/>
  <c r="HH31" s="1"/>
  <c r="GV32"/>
  <c r="GW32" s="1"/>
  <c r="HG33"/>
  <c r="HH33" s="1"/>
  <c r="GV34"/>
  <c r="GW34" s="1"/>
  <c r="HG35"/>
  <c r="HH35" s="1"/>
  <c r="GV36"/>
  <c r="GW36" s="1"/>
  <c r="HG37"/>
  <c r="HH37" s="1"/>
  <c r="GV38"/>
  <c r="GW38" s="1"/>
  <c r="HG39"/>
  <c r="HH39" s="1"/>
  <c r="GV40"/>
  <c r="GW40" s="1"/>
  <c r="HG41"/>
  <c r="HH41" s="1"/>
  <c r="GV42"/>
  <c r="GW42" s="1"/>
  <c r="HG43"/>
  <c r="HH43" s="1"/>
  <c r="GV44"/>
  <c r="GW44" s="1"/>
  <c r="HG45"/>
  <c r="HH45" s="1"/>
  <c r="GV46"/>
  <c r="GW46" s="1"/>
  <c r="HG47"/>
  <c r="HH47" s="1"/>
  <c r="GV48"/>
  <c r="GW48" s="1"/>
  <c r="HG49"/>
  <c r="HH49" s="1"/>
  <c r="GV50"/>
  <c r="GW50" s="1"/>
  <c r="HG51"/>
  <c r="HH51" s="1"/>
  <c r="GV52"/>
  <c r="GW52" s="1"/>
  <c r="HG53"/>
  <c r="HH53" s="1"/>
  <c r="GV54"/>
  <c r="GW54" s="1"/>
  <c r="HG55"/>
  <c r="HH55" s="1"/>
  <c r="GV56"/>
  <c r="GW56" s="1"/>
  <c r="HG57"/>
  <c r="HH57" s="1"/>
  <c r="GV58"/>
  <c r="GW58" s="1"/>
  <c r="HG59"/>
  <c r="HH59" s="1"/>
  <c r="GV60"/>
  <c r="GW60" s="1"/>
  <c r="HG61"/>
  <c r="HH61" s="1"/>
  <c r="GV62"/>
  <c r="GW62" s="1"/>
  <c r="HG63"/>
  <c r="HH63" s="1"/>
  <c r="GV64"/>
  <c r="GW64" s="1"/>
  <c r="HG65"/>
  <c r="HH65" s="1"/>
  <c r="GV66"/>
  <c r="GW66" s="1"/>
  <c r="HG67"/>
  <c r="HH67" s="1"/>
  <c r="GV68"/>
  <c r="GW68" s="1"/>
  <c r="HG69"/>
  <c r="HH69" s="1"/>
  <c r="GV70"/>
  <c r="GW70" s="1"/>
  <c r="HG71"/>
  <c r="HH71" s="1"/>
  <c r="GV72"/>
  <c r="GW72" s="1"/>
  <c r="HG73"/>
  <c r="HH73" s="1"/>
  <c r="GV74"/>
  <c r="GW74" s="1"/>
  <c r="HG75"/>
  <c r="HH75" s="1"/>
  <c r="GV76"/>
  <c r="GW76" s="1"/>
  <c r="HG77"/>
  <c r="HH77" s="1"/>
  <c r="GV78"/>
  <c r="GW78" s="1"/>
  <c r="HG79"/>
  <c r="HH79" s="1"/>
  <c r="GV80"/>
  <c r="GW80" s="1"/>
  <c r="HG81"/>
  <c r="HH81" s="1"/>
  <c r="GV82"/>
  <c r="GW82" s="1"/>
  <c r="HG83"/>
  <c r="HH83" s="1"/>
  <c r="GV84"/>
  <c r="GW84" s="1"/>
  <c r="HG85"/>
  <c r="HH85" s="1"/>
  <c r="GV86"/>
  <c r="GW86" s="1"/>
  <c r="HG87"/>
  <c r="HH87" s="1"/>
  <c r="GV88"/>
  <c r="GW88" s="1"/>
  <c r="HG89"/>
  <c r="HH89" s="1"/>
  <c r="GV90"/>
  <c r="GW90" s="1"/>
  <c r="HG91"/>
  <c r="HH91" s="1"/>
  <c r="GV92"/>
  <c r="GW92" s="1"/>
  <c r="HG93"/>
  <c r="HH93" s="1"/>
  <c r="GV94"/>
  <c r="GW94" s="1"/>
  <c r="HG95"/>
  <c r="HH95" s="1"/>
  <c r="GV96"/>
  <c r="GW96" s="1"/>
  <c r="HG97"/>
  <c r="HH97" s="1"/>
  <c r="GV98"/>
  <c r="GW98" s="1"/>
  <c r="HG99"/>
  <c r="HH99" s="1"/>
  <c r="GV100"/>
  <c r="GW100" s="1"/>
  <c r="HG101"/>
  <c r="HH101" s="1"/>
  <c r="GV102"/>
  <c r="GW102" s="1"/>
  <c r="HG103"/>
  <c r="HH103" s="1"/>
  <c r="GV104"/>
  <c r="GW104" s="1"/>
  <c r="HG105"/>
  <c r="HH105" s="1"/>
  <c r="GV106"/>
  <c r="GW106" s="1"/>
  <c r="HG107"/>
  <c r="HH107" s="1"/>
  <c r="GV108"/>
  <c r="GW108" s="1"/>
  <c r="HG109"/>
  <c r="HH109" s="1"/>
  <c r="GV110"/>
  <c r="GW110" s="1"/>
  <c r="HG111"/>
  <c r="HH111" s="1"/>
  <c r="GV112"/>
  <c r="GW112" s="1"/>
  <c r="HG113"/>
  <c r="HH113" s="1"/>
  <c r="GV114"/>
  <c r="GW114" s="1"/>
  <c r="HG115"/>
  <c r="HH115" s="1"/>
  <c r="GV116"/>
  <c r="GW116" s="1"/>
  <c r="HG117"/>
  <c r="HH117" s="1"/>
  <c r="GV118"/>
  <c r="GW118" s="1"/>
  <c r="HG119"/>
  <c r="HH119" s="1"/>
  <c r="GV120"/>
  <c r="GW120" s="1"/>
  <c r="HG121"/>
  <c r="HH121" s="1"/>
  <c r="GV122"/>
  <c r="GW122" s="1"/>
  <c r="HG123"/>
  <c r="HH123" s="1"/>
  <c r="GV124"/>
  <c r="GW124" s="1"/>
  <c r="HG125"/>
  <c r="HH125" s="1"/>
  <c r="GV126"/>
  <c r="GW126" s="1"/>
  <c r="HG127"/>
  <c r="HH127" s="1"/>
  <c r="GV128"/>
  <c r="GW128" s="1"/>
  <c r="HG129"/>
  <c r="HH129" s="1"/>
  <c r="GV130"/>
  <c r="GW130" s="1"/>
  <c r="HG131"/>
  <c r="HH131" s="1"/>
  <c r="GV132"/>
  <c r="GW132" s="1"/>
  <c r="HG133"/>
  <c r="GV134"/>
  <c r="GW134" s="1"/>
  <c r="HG135"/>
  <c r="HH135" s="1"/>
  <c r="GV136"/>
  <c r="GW136" s="1"/>
  <c r="HG137"/>
  <c r="HH137" s="1"/>
  <c r="GV138"/>
  <c r="GW138" s="1"/>
  <c r="HG139"/>
  <c r="HH139" s="1"/>
  <c r="GV140"/>
  <c r="GW140" s="1"/>
  <c r="HG141"/>
  <c r="HH141" s="1"/>
  <c r="GV142"/>
  <c r="GW142" s="1"/>
  <c r="HG143"/>
  <c r="HH143" s="1"/>
  <c r="GV144"/>
  <c r="GW144" s="1"/>
  <c r="HG145"/>
  <c r="HH145" s="1"/>
  <c r="GV146"/>
  <c r="GW146" s="1"/>
  <c r="GV7"/>
  <c r="GW7" s="1"/>
  <c r="GV9"/>
  <c r="GW9" s="1"/>
  <c r="GV11"/>
  <c r="GW11" s="1"/>
  <c r="GV13"/>
  <c r="GW13" s="1"/>
  <c r="GV15"/>
  <c r="GW15" s="1"/>
  <c r="GV17"/>
  <c r="GW17" s="1"/>
  <c r="GV19"/>
  <c r="GW19" s="1"/>
  <c r="GV21"/>
  <c r="GW21" s="1"/>
  <c r="GV23"/>
  <c r="GW23" s="1"/>
  <c r="GV25"/>
  <c r="GW25" s="1"/>
  <c r="GV27"/>
  <c r="GW27" s="1"/>
  <c r="GV29"/>
  <c r="GW29" s="1"/>
  <c r="GV31"/>
  <c r="GW31" s="1"/>
  <c r="GV33"/>
  <c r="GW33" s="1"/>
  <c r="GV35"/>
  <c r="GW35" s="1"/>
  <c r="GV37"/>
  <c r="GW37" s="1"/>
  <c r="GV39"/>
  <c r="GW39" s="1"/>
  <c r="GV41"/>
  <c r="GW41" s="1"/>
  <c r="GV43"/>
  <c r="GW43" s="1"/>
  <c r="GV45"/>
  <c r="GW45" s="1"/>
  <c r="GV47"/>
  <c r="GW47" s="1"/>
  <c r="GV49"/>
  <c r="GW49" s="1"/>
  <c r="GV51"/>
  <c r="GW51" s="1"/>
  <c r="GV53"/>
  <c r="GW53" s="1"/>
  <c r="GV55"/>
  <c r="GW55" s="1"/>
  <c r="GV57"/>
  <c r="GW57" s="1"/>
  <c r="GV59"/>
  <c r="GW59" s="1"/>
  <c r="GV61"/>
  <c r="GW61" s="1"/>
  <c r="GV63"/>
  <c r="GW63" s="1"/>
  <c r="GV65"/>
  <c r="GW65" s="1"/>
  <c r="GV67"/>
  <c r="GW67" s="1"/>
  <c r="GV69"/>
  <c r="GW69" s="1"/>
  <c r="GV71"/>
  <c r="GW71" s="1"/>
  <c r="GV73"/>
  <c r="GW73" s="1"/>
  <c r="GV75"/>
  <c r="GW75" s="1"/>
  <c r="GV77"/>
  <c r="GW77" s="1"/>
  <c r="GV79"/>
  <c r="GW79" s="1"/>
  <c r="GV81"/>
  <c r="GW81" s="1"/>
  <c r="GV83"/>
  <c r="GW83" s="1"/>
  <c r="GV85"/>
  <c r="GW85" s="1"/>
  <c r="GV87"/>
  <c r="GW87" s="1"/>
  <c r="GV89"/>
  <c r="GW89" s="1"/>
  <c r="GV91"/>
  <c r="GW91" s="1"/>
  <c r="GV93"/>
  <c r="GW93" s="1"/>
  <c r="GV95"/>
  <c r="GW95" s="1"/>
  <c r="GV97"/>
  <c r="GW97" s="1"/>
  <c r="GV99"/>
  <c r="GW99" s="1"/>
  <c r="GV101"/>
  <c r="GW101" s="1"/>
  <c r="GV103"/>
  <c r="GW103" s="1"/>
  <c r="GV105"/>
  <c r="GW105" s="1"/>
  <c r="GV107"/>
  <c r="GW107" s="1"/>
  <c r="GV109"/>
  <c r="GW109" s="1"/>
  <c r="GV111"/>
  <c r="GW111" s="1"/>
  <c r="GV113"/>
  <c r="GW113" s="1"/>
  <c r="GV115"/>
  <c r="GW115" s="1"/>
  <c r="GV117"/>
  <c r="GW117" s="1"/>
  <c r="GV119"/>
  <c r="GW119" s="1"/>
  <c r="GV121"/>
  <c r="GW121" s="1"/>
  <c r="GV123"/>
  <c r="GW123" s="1"/>
  <c r="GV125"/>
  <c r="GW125" s="1"/>
  <c r="GV127"/>
  <c r="GW127" s="1"/>
  <c r="GV129"/>
  <c r="GW129" s="1"/>
  <c r="GV131"/>
  <c r="GW131" s="1"/>
  <c r="GV133"/>
  <c r="GV135"/>
  <c r="GW135" s="1"/>
  <c r="GV137"/>
  <c r="GW137" s="1"/>
  <c r="GV139"/>
  <c r="GW139" s="1"/>
  <c r="GV141"/>
  <c r="GW141" s="1"/>
  <c r="GV143"/>
  <c r="GW143" s="1"/>
  <c r="GV145"/>
  <c r="GW145" s="1"/>
  <c r="AJ75" i="1"/>
  <c r="AJ83"/>
  <c r="AJ87"/>
  <c r="AJ91"/>
  <c r="AJ95"/>
  <c r="AJ99"/>
  <c r="AJ103"/>
  <c r="AJ107"/>
  <c r="AJ111"/>
  <c r="AJ115"/>
  <c r="AJ119"/>
  <c r="AJ123"/>
  <c r="AJ127"/>
  <c r="AJ131"/>
  <c r="AJ135"/>
  <c r="AJ143"/>
  <c r="AJ71"/>
  <c r="AJ79"/>
  <c r="AJ8"/>
  <c r="AJ12"/>
  <c r="AJ16"/>
  <c r="AJ20"/>
  <c r="AJ24"/>
  <c r="AJ28"/>
  <c r="AJ32"/>
  <c r="AJ36"/>
  <c r="AJ40"/>
  <c r="AJ44"/>
  <c r="AJ48"/>
  <c r="AJ52"/>
  <c r="AJ56"/>
  <c r="AJ60"/>
  <c r="AJ64"/>
  <c r="AJ68"/>
  <c r="AJ72"/>
  <c r="AJ76"/>
  <c r="AJ80"/>
  <c r="BZ8"/>
  <c r="BZ12"/>
  <c r="BZ16"/>
  <c r="BZ20"/>
  <c r="BZ24"/>
  <c r="BZ28"/>
  <c r="BZ32"/>
  <c r="BZ36"/>
  <c r="BZ40"/>
  <c r="BZ44"/>
  <c r="BZ48"/>
  <c r="BZ52"/>
  <c r="BZ56"/>
  <c r="BZ60"/>
  <c r="BZ64"/>
  <c r="BZ68"/>
  <c r="BZ72"/>
  <c r="BZ76"/>
  <c r="BZ80"/>
  <c r="AJ84"/>
  <c r="AJ92"/>
  <c r="AJ104"/>
  <c r="AJ108"/>
  <c r="AJ120"/>
  <c r="AJ128"/>
  <c r="AJ132"/>
  <c r="AJ140"/>
  <c r="AJ73"/>
  <c r="AJ77"/>
  <c r="AJ81"/>
  <c r="AJ85"/>
  <c r="AJ89"/>
  <c r="AJ93"/>
  <c r="AJ105"/>
  <c r="AJ113"/>
  <c r="AJ117"/>
  <c r="AJ121"/>
  <c r="AJ125"/>
  <c r="AJ133"/>
  <c r="AJ145"/>
  <c r="BE90"/>
  <c r="BZ116"/>
  <c r="BZ124"/>
  <c r="BZ136"/>
  <c r="BZ9"/>
  <c r="BZ13"/>
  <c r="BZ17"/>
  <c r="BZ21"/>
  <c r="BZ25"/>
  <c r="BZ29"/>
  <c r="BZ33"/>
  <c r="BZ37"/>
  <c r="BZ41"/>
  <c r="BZ45"/>
  <c r="BZ49"/>
  <c r="BZ53"/>
  <c r="BZ57"/>
  <c r="BZ61"/>
  <c r="BZ65"/>
  <c r="BZ69"/>
  <c r="BZ73"/>
  <c r="BZ77"/>
  <c r="BZ81"/>
  <c r="BZ85"/>
  <c r="BZ89"/>
  <c r="BZ93"/>
  <c r="BZ97"/>
  <c r="BZ101"/>
  <c r="BZ105"/>
  <c r="BZ109"/>
  <c r="BZ113"/>
  <c r="BZ117"/>
  <c r="BZ121"/>
  <c r="BZ125"/>
  <c r="BZ129"/>
  <c r="BZ133"/>
  <c r="BZ137"/>
  <c r="BZ141"/>
  <c r="BZ145"/>
  <c r="AJ88"/>
  <c r="AJ96"/>
  <c r="AJ112"/>
  <c r="AJ116"/>
  <c r="AJ124"/>
  <c r="AJ136"/>
  <c r="AJ144"/>
  <c r="AJ6"/>
  <c r="AJ10"/>
  <c r="AJ14"/>
  <c r="AJ18"/>
  <c r="AJ22"/>
  <c r="AJ26"/>
  <c r="AJ30"/>
  <c r="AJ34"/>
  <c r="AJ38"/>
  <c r="AJ42"/>
  <c r="AJ46"/>
  <c r="AJ50"/>
  <c r="AJ54"/>
  <c r="AJ58"/>
  <c r="AJ62"/>
  <c r="AJ66"/>
  <c r="AJ70"/>
  <c r="AJ74"/>
  <c r="AJ78"/>
  <c r="AJ82"/>
  <c r="AJ86"/>
  <c r="AJ90"/>
  <c r="AJ94"/>
  <c r="AJ98"/>
  <c r="AJ102"/>
  <c r="AJ106"/>
  <c r="AJ110"/>
  <c r="AJ114"/>
  <c r="AJ118"/>
  <c r="AJ122"/>
  <c r="AJ126"/>
  <c r="AJ130"/>
  <c r="AJ134"/>
  <c r="AJ138"/>
  <c r="AJ142"/>
  <c r="AJ146"/>
  <c r="BZ84"/>
  <c r="BE86"/>
  <c r="BE94"/>
  <c r="BZ96"/>
  <c r="BZ104"/>
  <c r="BZ108"/>
  <c r="BZ112"/>
  <c r="BZ120"/>
  <c r="BZ128"/>
  <c r="BZ132"/>
  <c r="BE138"/>
  <c r="BE9"/>
  <c r="BE13"/>
  <c r="BE17"/>
  <c r="BE21"/>
  <c r="BE25"/>
  <c r="BE29"/>
  <c r="BE33"/>
  <c r="BE37"/>
  <c r="BE41"/>
  <c r="BE45"/>
  <c r="BE49"/>
  <c r="BE53"/>
  <c r="BE57"/>
  <c r="BE61"/>
  <c r="BE65"/>
  <c r="BE69"/>
  <c r="BE73"/>
  <c r="BE77"/>
  <c r="BE81"/>
  <c r="BE85"/>
  <c r="BE89"/>
  <c r="BE93"/>
  <c r="BE97"/>
  <c r="BE101"/>
  <c r="BE105"/>
  <c r="BE109"/>
  <c r="BE113"/>
  <c r="BE117"/>
  <c r="BE121"/>
  <c r="BE125"/>
  <c r="BE129"/>
  <c r="BE133"/>
  <c r="BE137"/>
  <c r="BE141"/>
  <c r="BE145"/>
  <c r="BZ92"/>
  <c r="BE130"/>
  <c r="BE134"/>
  <c r="BZ140"/>
  <c r="BZ144"/>
  <c r="BZ6"/>
  <c r="BZ34"/>
  <c r="BZ42"/>
  <c r="BZ66"/>
  <c r="BZ98"/>
  <c r="BZ106"/>
  <c r="BZ130"/>
  <c r="BZ146"/>
  <c r="BZ10"/>
  <c r="BZ14"/>
  <c r="BZ18"/>
  <c r="BZ22"/>
  <c r="BZ26"/>
  <c r="BZ38"/>
  <c r="BZ50"/>
  <c r="BZ54"/>
  <c r="BZ58"/>
  <c r="BZ70"/>
  <c r="BZ78"/>
  <c r="BZ82"/>
  <c r="BZ86"/>
  <c r="BZ102"/>
  <c r="BZ118"/>
  <c r="BZ126"/>
  <c r="BZ7"/>
  <c r="BZ11"/>
  <c r="BZ15"/>
  <c r="BZ19"/>
  <c r="BZ23"/>
  <c r="BZ27"/>
  <c r="BZ31"/>
  <c r="BZ35"/>
  <c r="BZ39"/>
  <c r="BZ43"/>
  <c r="BZ47"/>
  <c r="BZ51"/>
  <c r="BZ55"/>
  <c r="BZ59"/>
  <c r="BZ63"/>
  <c r="BZ67"/>
  <c r="BZ71"/>
  <c r="BZ75"/>
  <c r="BZ79"/>
  <c r="BZ83"/>
  <c r="BZ87"/>
  <c r="BZ91"/>
  <c r="BZ95"/>
  <c r="BZ99"/>
  <c r="BZ103"/>
  <c r="BZ107"/>
  <c r="BZ111"/>
  <c r="BZ115"/>
  <c r="BZ119"/>
  <c r="BZ123"/>
  <c r="BZ127"/>
  <c r="BZ131"/>
  <c r="BZ135"/>
  <c r="BZ139"/>
  <c r="BZ143"/>
  <c r="BZ30"/>
  <c r="BZ46"/>
  <c r="BZ62"/>
  <c r="BZ74"/>
  <c r="BZ90"/>
  <c r="BZ94"/>
  <c r="BZ110"/>
  <c r="BZ114"/>
  <c r="BZ122"/>
  <c r="BZ134"/>
  <c r="BZ138"/>
  <c r="BZ142"/>
  <c r="BZ88"/>
  <c r="BE84"/>
  <c r="BE88"/>
  <c r="BE96"/>
  <c r="BE132"/>
  <c r="BE92"/>
  <c r="BE7"/>
  <c r="BE11"/>
  <c r="BE15"/>
  <c r="BE19"/>
  <c r="BE23"/>
  <c r="BE27"/>
  <c r="BE31"/>
  <c r="BE35"/>
  <c r="BE39"/>
  <c r="BE43"/>
  <c r="BE47"/>
  <c r="BE51"/>
  <c r="BE55"/>
  <c r="BE59"/>
  <c r="BE63"/>
  <c r="BE67"/>
  <c r="BE71"/>
  <c r="BE75"/>
  <c r="BE79"/>
  <c r="BE83"/>
  <c r="BE87"/>
  <c r="BE91"/>
  <c r="BE95"/>
  <c r="BE99"/>
  <c r="BE103"/>
  <c r="BE106"/>
  <c r="BE107"/>
  <c r="BE111"/>
  <c r="BE115"/>
  <c r="BE119"/>
  <c r="BE123"/>
  <c r="BE127"/>
  <c r="BE131"/>
  <c r="BE135"/>
  <c r="BE139"/>
  <c r="BE143"/>
  <c r="BE128"/>
  <c r="BE136"/>
  <c r="BE10"/>
  <c r="BE34"/>
  <c r="BE38"/>
  <c r="BE40"/>
  <c r="BE48"/>
  <c r="BE52"/>
  <c r="BE62"/>
  <c r="BE68"/>
  <c r="BE74"/>
  <c r="BE80"/>
  <c r="BE82"/>
  <c r="BE98"/>
  <c r="BE102"/>
  <c r="BE104"/>
  <c r="BE108"/>
  <c r="BE110"/>
  <c r="BE112"/>
  <c r="BE114"/>
  <c r="BE116"/>
  <c r="BE118"/>
  <c r="BE120"/>
  <c r="BE122"/>
  <c r="BE124"/>
  <c r="BE126"/>
  <c r="BE140"/>
  <c r="BE142"/>
  <c r="BE144"/>
  <c r="BE146"/>
  <c r="BE16"/>
  <c r="BE18"/>
  <c r="BE20"/>
  <c r="BE22"/>
  <c r="BE24"/>
  <c r="BE26"/>
  <c r="BE28"/>
  <c r="BE30"/>
  <c r="BE44"/>
  <c r="BE46"/>
  <c r="BE50"/>
  <c r="BE54"/>
  <c r="BE56"/>
  <c r="BE58"/>
  <c r="BE60"/>
  <c r="BE64"/>
  <c r="BE66"/>
  <c r="BE70"/>
  <c r="BE72"/>
  <c r="BE76"/>
  <c r="BE78"/>
  <c r="BE6"/>
  <c r="BE8"/>
  <c r="BE12"/>
  <c r="BE14"/>
  <c r="BE32"/>
  <c r="BE36"/>
  <c r="BE42"/>
  <c r="AJ9"/>
  <c r="AJ11"/>
  <c r="AJ13"/>
  <c r="AJ15"/>
  <c r="AJ25"/>
  <c r="AJ27"/>
  <c r="AJ33"/>
  <c r="AJ37"/>
  <c r="AJ51"/>
  <c r="AJ53"/>
  <c r="AJ63"/>
  <c r="AJ65"/>
  <c r="AJ69"/>
  <c r="AJ97"/>
  <c r="AJ101"/>
  <c r="AJ109"/>
  <c r="AJ129"/>
  <c r="AJ137"/>
  <c r="AJ139"/>
  <c r="AJ141"/>
  <c r="AJ7"/>
  <c r="AJ17"/>
  <c r="AJ19"/>
  <c r="AJ21"/>
  <c r="AJ23"/>
  <c r="AJ29"/>
  <c r="AJ31"/>
  <c r="AJ35"/>
  <c r="AJ39"/>
  <c r="AJ41"/>
  <c r="AJ43"/>
  <c r="AJ45"/>
  <c r="AJ47"/>
  <c r="AJ49"/>
  <c r="AJ55"/>
  <c r="AJ57"/>
  <c r="AJ59"/>
  <c r="AJ61"/>
  <c r="AJ67"/>
  <c r="CQ13" i="3"/>
  <c r="CQ21"/>
  <c r="CQ29"/>
  <c r="CQ33"/>
  <c r="CQ37"/>
  <c r="CQ53"/>
  <c r="CQ65"/>
  <c r="CQ69"/>
  <c r="CQ77"/>
  <c r="CQ81"/>
  <c r="CQ89"/>
  <c r="CQ93"/>
  <c r="CQ97"/>
  <c r="CQ109"/>
  <c r="CQ121"/>
  <c r="CQ129"/>
  <c r="CQ11"/>
  <c r="CQ19"/>
  <c r="CQ43"/>
  <c r="CQ51"/>
  <c r="CQ75"/>
  <c r="CQ87"/>
  <c r="CQ103"/>
  <c r="CQ115"/>
  <c r="CK7"/>
  <c r="CK9"/>
  <c r="CK11"/>
  <c r="CO11" s="1"/>
  <c r="CK13"/>
  <c r="CO13" s="1"/>
  <c r="CK15"/>
  <c r="CK17"/>
  <c r="CO17" s="1"/>
  <c r="CK19"/>
  <c r="CO19" s="1"/>
  <c r="CK21"/>
  <c r="CO21" s="1"/>
  <c r="CK23"/>
  <c r="CK25"/>
  <c r="CK27"/>
  <c r="CK29"/>
  <c r="CK31"/>
  <c r="CK33"/>
  <c r="CK35"/>
  <c r="CK37"/>
  <c r="CK39"/>
  <c r="CK41"/>
  <c r="CK43"/>
  <c r="CK45"/>
  <c r="CK47"/>
  <c r="CK49"/>
  <c r="CO49" s="1"/>
  <c r="CK51"/>
  <c r="CK53"/>
  <c r="CK55"/>
  <c r="CK57"/>
  <c r="CK59"/>
  <c r="CO61"/>
  <c r="CK65"/>
  <c r="CK67"/>
  <c r="CK69"/>
  <c r="CO69" s="1"/>
  <c r="CK71"/>
  <c r="CO71" s="1"/>
  <c r="CK73"/>
  <c r="CO73" s="1"/>
  <c r="CK75"/>
  <c r="CO75" s="1"/>
  <c r="CK77"/>
  <c r="CK79"/>
  <c r="CK81"/>
  <c r="CO81" s="1"/>
  <c r="CK83"/>
  <c r="CK85"/>
  <c r="CO85" s="1"/>
  <c r="CK87"/>
  <c r="CO87" s="1"/>
  <c r="CK89"/>
  <c r="CO89" s="1"/>
  <c r="CK91"/>
  <c r="CK93"/>
  <c r="CK95"/>
  <c r="CK97"/>
  <c r="CO97" s="1"/>
  <c r="CK99"/>
  <c r="CK101"/>
  <c r="CO101" s="1"/>
  <c r="CK103"/>
  <c r="CO103" s="1"/>
  <c r="CK105"/>
  <c r="CK107"/>
  <c r="CK109"/>
  <c r="CK111"/>
  <c r="CK113"/>
  <c r="CK115"/>
  <c r="CK117"/>
  <c r="CO117" s="1"/>
  <c r="CK119"/>
  <c r="CO119" s="1"/>
  <c r="CK121"/>
  <c r="CO121" s="1"/>
  <c r="CK123"/>
  <c r="CK125"/>
  <c r="CK127"/>
  <c r="CK129"/>
  <c r="CK131"/>
  <c r="CK133"/>
  <c r="CO133" s="1"/>
  <c r="CK135"/>
  <c r="CO135" s="1"/>
  <c r="CK137"/>
  <c r="CO137" s="1"/>
  <c r="CK139"/>
  <c r="CK141"/>
  <c r="CK143"/>
  <c r="CK145"/>
  <c r="CO145" s="1"/>
  <c r="CL6"/>
  <c r="CP6" s="1"/>
  <c r="R7"/>
  <c r="R9"/>
  <c r="CR9" s="1"/>
  <c r="R11"/>
  <c r="CR11" s="1"/>
  <c r="R13"/>
  <c r="CP13" s="1"/>
  <c r="R15"/>
  <c r="R17"/>
  <c r="CR17" s="1"/>
  <c r="R19"/>
  <c r="CR19" s="1"/>
  <c r="R21"/>
  <c r="R23"/>
  <c r="R25"/>
  <c r="CR25" s="1"/>
  <c r="R27"/>
  <c r="CR27" s="1"/>
  <c r="R29"/>
  <c r="CP29" s="1"/>
  <c r="R31"/>
  <c r="R33"/>
  <c r="CR33" s="1"/>
  <c r="R35"/>
  <c r="CR35" s="1"/>
  <c r="R37"/>
  <c r="R39"/>
  <c r="R41"/>
  <c r="CR41" s="1"/>
  <c r="R43"/>
  <c r="CR43" s="1"/>
  <c r="R45"/>
  <c r="CP45" s="1"/>
  <c r="R47"/>
  <c r="R49"/>
  <c r="CR49" s="1"/>
  <c r="R51"/>
  <c r="CR51" s="1"/>
  <c r="R53"/>
  <c r="R55"/>
  <c r="R57"/>
  <c r="CR57" s="1"/>
  <c r="R59"/>
  <c r="CR59" s="1"/>
  <c r="R61"/>
  <c r="CP61" s="1"/>
  <c r="R63"/>
  <c r="CP63" s="1"/>
  <c r="R65"/>
  <c r="CR65" s="1"/>
  <c r="R67"/>
  <c r="CR67" s="1"/>
  <c r="R69"/>
  <c r="R71"/>
  <c r="R73"/>
  <c r="CR73" s="1"/>
  <c r="R75"/>
  <c r="CR75" s="1"/>
  <c r="R77"/>
  <c r="CP77" s="1"/>
  <c r="R79"/>
  <c r="CP79" s="1"/>
  <c r="R81"/>
  <c r="CR81" s="1"/>
  <c r="R83"/>
  <c r="CR83" s="1"/>
  <c r="R85"/>
  <c r="R87"/>
  <c r="R89"/>
  <c r="CR89" s="1"/>
  <c r="R91"/>
  <c r="CR91" s="1"/>
  <c r="R93"/>
  <c r="CP93" s="1"/>
  <c r="R95"/>
  <c r="CP95" s="1"/>
  <c r="R97"/>
  <c r="CR97" s="1"/>
  <c r="R99"/>
  <c r="CR99" s="1"/>
  <c r="R101"/>
  <c r="R103"/>
  <c r="R105"/>
  <c r="CR105" s="1"/>
  <c r="R107"/>
  <c r="CR107" s="1"/>
  <c r="R109"/>
  <c r="CP109" s="1"/>
  <c r="R111"/>
  <c r="CP111" s="1"/>
  <c r="R113"/>
  <c r="CR113" s="1"/>
  <c r="R115"/>
  <c r="CR115" s="1"/>
  <c r="R117"/>
  <c r="R119"/>
  <c r="R121"/>
  <c r="CR121" s="1"/>
  <c r="R123"/>
  <c r="CR123" s="1"/>
  <c r="R125"/>
  <c r="CP125" s="1"/>
  <c r="R127"/>
  <c r="CP127" s="1"/>
  <c r="R129"/>
  <c r="CR129" s="1"/>
  <c r="R131"/>
  <c r="CR131" s="1"/>
  <c r="CR137"/>
  <c r="CR141"/>
  <c r="CR143"/>
  <c r="CR145"/>
  <c r="CK6"/>
  <c r="CO6" s="1"/>
  <c r="CQ133"/>
  <c r="CQ135"/>
  <c r="CQ137"/>
  <c r="CQ139"/>
  <c r="CQ143"/>
  <c r="CL133"/>
  <c r="CP133" s="1"/>
  <c r="CL135"/>
  <c r="CL137"/>
  <c r="CP137" s="1"/>
  <c r="CL139"/>
  <c r="CL141"/>
  <c r="CP141" s="1"/>
  <c r="CL143"/>
  <c r="CL145"/>
  <c r="CP145" s="1"/>
  <c r="HG6" i="2"/>
  <c r="HH6" s="1"/>
  <c r="HH133" l="1"/>
  <c r="HG147"/>
  <c r="GW133"/>
  <c r="GV147"/>
  <c r="GW147"/>
  <c r="BE147" i="1"/>
  <c r="BZ147"/>
  <c r="AJ147"/>
  <c r="CO48" i="3"/>
  <c r="CP36"/>
  <c r="CO128"/>
  <c r="CP144"/>
  <c r="CP143"/>
  <c r="CP117"/>
  <c r="CP101"/>
  <c r="CP85"/>
  <c r="CP69"/>
  <c r="CP53"/>
  <c r="CP37"/>
  <c r="CP21"/>
  <c r="CO115"/>
  <c r="CO57"/>
  <c r="CO53"/>
  <c r="CO45"/>
  <c r="CO41"/>
  <c r="CO37"/>
  <c r="CO29"/>
  <c r="CO25"/>
  <c r="CO9"/>
  <c r="CO142"/>
  <c r="CO40"/>
  <c r="CO144"/>
  <c r="CO132"/>
  <c r="CO112"/>
  <c r="CO42"/>
  <c r="CP16"/>
  <c r="CQ132"/>
  <c r="CO116"/>
  <c r="CO52"/>
  <c r="CP116"/>
  <c r="CO30"/>
  <c r="CP139"/>
  <c r="CP135"/>
  <c r="CP119"/>
  <c r="CP103"/>
  <c r="CP71"/>
  <c r="CP39"/>
  <c r="CP23"/>
  <c r="CP7"/>
  <c r="CO141"/>
  <c r="CO129"/>
  <c r="CO125"/>
  <c r="CO113"/>
  <c r="CO109"/>
  <c r="CO105"/>
  <c r="CO93"/>
  <c r="CO77"/>
  <c r="CO59"/>
  <c r="CO55"/>
  <c r="CO51"/>
  <c r="CO43"/>
  <c r="CO39"/>
  <c r="CO23"/>
  <c r="CO7"/>
  <c r="CO134"/>
  <c r="CO102"/>
  <c r="CO94"/>
  <c r="CO70"/>
  <c r="CQ8"/>
  <c r="CP122"/>
  <c r="CP26"/>
  <c r="CP10"/>
  <c r="CO36"/>
  <c r="CO16"/>
  <c r="CO104"/>
  <c r="CO76"/>
  <c r="CP8"/>
  <c r="CO38"/>
  <c r="CO124"/>
  <c r="CO108"/>
  <c r="CQ36"/>
  <c r="CQ16"/>
  <c r="CQ38"/>
  <c r="CO84"/>
  <c r="CP100"/>
  <c r="CO92"/>
  <c r="CP87"/>
  <c r="CO86"/>
  <c r="CO88"/>
  <c r="CP88"/>
  <c r="CQ76"/>
  <c r="CO65"/>
  <c r="CP55"/>
  <c r="CO33"/>
  <c r="CO140"/>
  <c r="CO139"/>
  <c r="R147"/>
  <c r="T147" i="6"/>
  <c r="CQ40" i="3"/>
  <c r="CO46"/>
  <c r="CP84"/>
  <c r="CO68"/>
  <c r="CO14"/>
  <c r="Q147"/>
  <c r="CP64"/>
  <c r="CQ60"/>
  <c r="CP140"/>
  <c r="CP124"/>
  <c r="CP108"/>
  <c r="CP92"/>
  <c r="CP60"/>
  <c r="CP34"/>
  <c r="CR28"/>
  <c r="CP12"/>
  <c r="CO44"/>
  <c r="CO12"/>
  <c r="CQ20"/>
  <c r="CO20"/>
  <c r="CO54"/>
  <c r="CP44"/>
  <c r="CO22"/>
  <c r="CO32"/>
  <c r="CP47"/>
  <c r="CP31"/>
  <c r="CP15"/>
  <c r="CO143"/>
  <c r="CO131"/>
  <c r="CO127"/>
  <c r="CO123"/>
  <c r="CO111"/>
  <c r="CO107"/>
  <c r="CO99"/>
  <c r="CO95"/>
  <c r="CO91"/>
  <c r="CO83"/>
  <c r="CO79"/>
  <c r="CO67"/>
  <c r="CO63"/>
  <c r="CO47"/>
  <c r="CO35"/>
  <c r="CO31"/>
  <c r="CO27"/>
  <c r="CO15"/>
  <c r="CO78"/>
  <c r="CO62"/>
  <c r="CP130"/>
  <c r="CP98"/>
  <c r="CP66"/>
  <c r="CO56"/>
  <c r="CO28"/>
  <c r="CO24"/>
  <c r="CO58"/>
  <c r="CP52"/>
  <c r="CO26"/>
  <c r="CP20"/>
  <c r="CQ44"/>
  <c r="CQ28"/>
  <c r="CQ12"/>
  <c r="CP146"/>
  <c r="CP114"/>
  <c r="CP82"/>
  <c r="CP50"/>
  <c r="CP18"/>
  <c r="CQ142"/>
  <c r="CQ134"/>
  <c r="CQ126"/>
  <c r="CQ118"/>
  <c r="CQ110"/>
  <c r="CQ102"/>
  <c r="CQ94"/>
  <c r="CQ86"/>
  <c r="CQ78"/>
  <c r="CQ70"/>
  <c r="CQ62"/>
  <c r="CR146"/>
  <c r="CR138"/>
  <c r="CR130"/>
  <c r="CR122"/>
  <c r="CR114"/>
  <c r="CR106"/>
  <c r="CR98"/>
  <c r="CR90"/>
  <c r="CR82"/>
  <c r="CR74"/>
  <c r="CR66"/>
  <c r="CR58"/>
  <c r="CR50"/>
  <c r="CR42"/>
  <c r="CR34"/>
  <c r="CR26"/>
  <c r="CR18"/>
  <c r="CR10"/>
  <c r="CO146"/>
  <c r="CO138"/>
  <c r="CO130"/>
  <c r="CO122"/>
  <c r="CO114"/>
  <c r="CO106"/>
  <c r="CO98"/>
  <c r="CO90"/>
  <c r="CO82"/>
  <c r="CO74"/>
  <c r="CO66"/>
  <c r="CP142"/>
  <c r="CP134"/>
  <c r="CP126"/>
  <c r="CP118"/>
  <c r="CP110"/>
  <c r="CP102"/>
  <c r="CP94"/>
  <c r="CP86"/>
  <c r="CP78"/>
  <c r="CP70"/>
  <c r="CP62"/>
  <c r="CP54"/>
  <c r="CP46"/>
  <c r="CP38"/>
  <c r="CP30"/>
  <c r="CP22"/>
  <c r="CP14"/>
  <c r="CR125"/>
  <c r="CR117"/>
  <c r="CR109"/>
  <c r="CR101"/>
  <c r="CR93"/>
  <c r="CR85"/>
  <c r="CR77"/>
  <c r="CR69"/>
  <c r="CR61"/>
  <c r="CR53"/>
  <c r="CR45"/>
  <c r="CR37"/>
  <c r="CR29"/>
  <c r="CR21"/>
  <c r="CR13"/>
  <c r="CR127"/>
  <c r="CR119"/>
  <c r="CR111"/>
  <c r="CR103"/>
  <c r="CR95"/>
  <c r="CR87"/>
  <c r="CR79"/>
  <c r="CR71"/>
  <c r="CR63"/>
  <c r="CR55"/>
  <c r="CR47"/>
  <c r="CR39"/>
  <c r="CR31"/>
  <c r="CR23"/>
  <c r="CR15"/>
  <c r="CR7"/>
  <c r="CP129"/>
  <c r="CP121"/>
  <c r="CP113"/>
  <c r="CP105"/>
  <c r="CP97"/>
  <c r="CP89"/>
  <c r="CP81"/>
  <c r="CP73"/>
  <c r="CP65"/>
  <c r="CP57"/>
  <c r="CP49"/>
  <c r="CP41"/>
  <c r="CP33"/>
  <c r="CP25"/>
  <c r="CP17"/>
  <c r="CP9"/>
  <c r="CP131"/>
  <c r="CP123"/>
  <c r="CP115"/>
  <c r="CP107"/>
  <c r="CP99"/>
  <c r="CP91"/>
  <c r="CP83"/>
  <c r="CP75"/>
  <c r="CP67"/>
  <c r="CP59"/>
  <c r="CP51"/>
  <c r="CP43"/>
  <c r="CP35"/>
  <c r="CP27"/>
  <c r="CP19"/>
  <c r="CP11"/>
</calcChain>
</file>

<file path=xl/comments1.xml><?xml version="1.0" encoding="utf-8"?>
<comments xmlns="http://schemas.openxmlformats.org/spreadsheetml/2006/main">
  <authors>
    <author>Nadion-Xhaja</author>
  </authors>
  <commentList>
    <comment ref="BC28" authorId="0">
      <text>
        <r>
          <rPr>
            <b/>
            <sz val="8"/>
            <color indexed="81"/>
            <rFont val="Tahoma"/>
            <family val="2"/>
            <charset val="238"/>
          </rPr>
          <t>Nadion-Xhaja:</t>
        </r>
        <r>
          <rPr>
            <sz val="8"/>
            <color indexed="81"/>
            <rFont val="Tahoma"/>
            <family val="2"/>
            <charset val="238"/>
          </rPr>
          <t xml:space="preserve">
asnje …!</t>
        </r>
      </text>
    </comment>
    <comment ref="BC63" authorId="0">
      <text>
        <r>
          <rPr>
            <b/>
            <sz val="8"/>
            <color indexed="81"/>
            <rFont val="Tahoma"/>
            <family val="2"/>
            <charset val="238"/>
          </rPr>
          <t>Nadion-Xhaja:</t>
        </r>
        <r>
          <rPr>
            <sz val="8"/>
            <color indexed="81"/>
            <rFont val="Tahoma"/>
            <family val="2"/>
            <charset val="238"/>
          </rPr>
          <t xml:space="preserve">
asnje …!</t>
        </r>
      </text>
    </comment>
  </commentList>
</comments>
</file>

<file path=xl/sharedStrings.xml><?xml version="1.0" encoding="utf-8"?>
<sst xmlns="http://schemas.openxmlformats.org/spreadsheetml/2006/main" count="11645" uniqueCount="1233">
  <si>
    <t>Të regjistruar gjithsej (ne klasa te vecanta+klasa te kombinuara)</t>
  </si>
  <si>
    <t>Të regjistruar përsëritës</t>
  </si>
  <si>
    <t>Të regjistruar vetem në klasa të kombinuara</t>
  </si>
  <si>
    <t>Numri i klasave</t>
  </si>
  <si>
    <t>Emri i shkolles</t>
  </si>
  <si>
    <t>Drejtori i Shkolles (emri)</t>
  </si>
  <si>
    <t>Qarku</t>
  </si>
  <si>
    <t>Rrethi</t>
  </si>
  <si>
    <t>Emri i Njesise Lokale</t>
  </si>
  <si>
    <t>Emri i Qytetit/Fshatit</t>
  </si>
  <si>
    <t>Bashki apo komune</t>
  </si>
  <si>
    <t>Qytet apo fshat</t>
  </si>
  <si>
    <t>Publike, Private</t>
  </si>
  <si>
    <t>Lloji sipas ciklit</t>
  </si>
  <si>
    <t>Vartësia</t>
  </si>
  <si>
    <t>Vartëse KU (emri i shkolles)</t>
  </si>
  <si>
    <t>Specifikim</t>
  </si>
  <si>
    <t>Klasa e pare</t>
  </si>
  <si>
    <t>Klasa e dyte</t>
  </si>
  <si>
    <t>Klasa e trete</t>
  </si>
  <si>
    <t>Klasa e katert</t>
  </si>
  <si>
    <t>Klasa e peste</t>
  </si>
  <si>
    <t>Klasa e gjashte</t>
  </si>
  <si>
    <t>Klasa e shtate</t>
  </si>
  <si>
    <t>Klasa e tete</t>
  </si>
  <si>
    <t>Klasa e nente</t>
  </si>
  <si>
    <t>Klasa e pare deri e nente</t>
  </si>
  <si>
    <t>Klasa e pare deri nente</t>
  </si>
  <si>
    <t>Klasa te para</t>
  </si>
  <si>
    <t>Klasa te dyta</t>
  </si>
  <si>
    <t>Klasa te treta</t>
  </si>
  <si>
    <t>Klasa te katerta</t>
  </si>
  <si>
    <t>Klasa te pesta</t>
  </si>
  <si>
    <t>Klasa te gjashta</t>
  </si>
  <si>
    <t>Klasa te shtata</t>
  </si>
  <si>
    <t>Klasa te teta</t>
  </si>
  <si>
    <t>Klasa te nenta</t>
  </si>
  <si>
    <t>Klasa të kombinuara</t>
  </si>
  <si>
    <t>Kombinimi</t>
  </si>
  <si>
    <t>Numri i klasave gjithsej</t>
  </si>
  <si>
    <t>Cikli ulet</t>
  </si>
  <si>
    <t>Cikli larte</t>
  </si>
  <si>
    <t>Telefon</t>
  </si>
  <si>
    <t>Adresa e</t>
  </si>
  <si>
    <t>Gjithsej</t>
  </si>
  <si>
    <t>Femra</t>
  </si>
  <si>
    <t>Meshkuj</t>
  </si>
  <si>
    <t>Nr. Personal</t>
  </si>
  <si>
    <t>Nr. Shkolles</t>
  </si>
  <si>
    <t>shkolles</t>
  </si>
  <si>
    <t>CU</t>
  </si>
  <si>
    <t>CL</t>
  </si>
  <si>
    <t xml:space="preserve"> </t>
  </si>
  <si>
    <t>Numri i nxenesve te regjistruar sipas moshes per cdo klase</t>
  </si>
  <si>
    <t>Shënime të tjera</t>
  </si>
  <si>
    <t>Formula kontrolli</t>
  </si>
  <si>
    <t>Klasa 1</t>
  </si>
  <si>
    <t>Klasa 2</t>
  </si>
  <si>
    <t>Klasa 3</t>
  </si>
  <si>
    <t>Klasa 4</t>
  </si>
  <si>
    <t>Klasa 5</t>
  </si>
  <si>
    <t>Klasa 6</t>
  </si>
  <si>
    <t>Klasa 7</t>
  </si>
  <si>
    <t>Klasa 8</t>
  </si>
  <si>
    <t>Klasa 9</t>
  </si>
  <si>
    <t>Gjithsej 1</t>
  </si>
  <si>
    <t>Gjithsej 2</t>
  </si>
  <si>
    <t>Gjithsej 3</t>
  </si>
  <si>
    <t>Gjithsej 4</t>
  </si>
  <si>
    <t>Gjithsej 5</t>
  </si>
  <si>
    <t>Gjithsej 6</t>
  </si>
  <si>
    <t>Gjithsej 7</t>
  </si>
  <si>
    <t>Gjithsej 8</t>
  </si>
  <si>
    <t>Gjithsej 9</t>
  </si>
  <si>
    <t>Gjithsej 1-9</t>
  </si>
  <si>
    <t>Femra 1</t>
  </si>
  <si>
    <t>Femra 2</t>
  </si>
  <si>
    <t>Femra 3</t>
  </si>
  <si>
    <t>Femra 4</t>
  </si>
  <si>
    <t>Femra 5</t>
  </si>
  <si>
    <t>Femra 6</t>
  </si>
  <si>
    <t>Femra 7</t>
  </si>
  <si>
    <t>Femra 8</t>
  </si>
  <si>
    <t>Femra 9</t>
  </si>
  <si>
    <t>Femra 1-9</t>
  </si>
  <si>
    <t>Mesues gjithsej (perfshire drejtuesit)</t>
  </si>
  <si>
    <t>Punonjes ndihmes</t>
  </si>
  <si>
    <t>Mësues ne ciklin e ulet</t>
  </si>
  <si>
    <t>Mesues ne ciklin e larte</t>
  </si>
  <si>
    <t>Grupmosha e mesuesve</t>
  </si>
  <si>
    <t>Përvoja ne pune e mesuesve ne arsim</t>
  </si>
  <si>
    <t>Formula</t>
  </si>
  <si>
    <t>nen 25 vjec</t>
  </si>
  <si>
    <t>25 - 29 vjec</t>
  </si>
  <si>
    <t>30-34 vjec</t>
  </si>
  <si>
    <t>35-39 vjec</t>
  </si>
  <si>
    <t>40-44 vjec</t>
  </si>
  <si>
    <t>45-49 vjec</t>
  </si>
  <si>
    <t>50-54 vjec</t>
  </si>
  <si>
    <t>55-59 vjec</t>
  </si>
  <si>
    <t>60 e siper vjec</t>
  </si>
  <si>
    <t>Shkolla</t>
  </si>
  <si>
    <t>Gjinia</t>
  </si>
  <si>
    <t>Mosha</t>
  </si>
  <si>
    <t>Arsimi</t>
  </si>
  <si>
    <t>Me arsim të mesem jo pedagogjik</t>
  </si>
  <si>
    <t>Me arsim te mesem pedagogjik</t>
  </si>
  <si>
    <t>Me arsim të lartë</t>
  </si>
  <si>
    <t>Me arsim te mesem jo pedagogjik</t>
  </si>
  <si>
    <t>Me arsim te larte</t>
  </si>
  <si>
    <t>0-5 vjet</t>
  </si>
  <si>
    <t>6-10 vjet</t>
  </si>
  <si>
    <t>11-15 vjet</t>
  </si>
  <si>
    <t>16-20 vjet</t>
  </si>
  <si>
    <t>21-25 vjet</t>
  </si>
  <si>
    <t>mbi 25 vjet</t>
  </si>
  <si>
    <t>Psikolog</t>
  </si>
  <si>
    <t>Jobuxhetor</t>
  </si>
  <si>
    <t>Publik</t>
  </si>
  <si>
    <t>25-29 vjec</t>
  </si>
  <si>
    <t>Me arsim 9-vjecar</t>
  </si>
  <si>
    <t>Me arsim të mesëm pedagogjik</t>
  </si>
  <si>
    <t>Me arsim të mesëm jo pedagogjik</t>
  </si>
  <si>
    <t>Femije 6 vjec</t>
  </si>
  <si>
    <t>Femije 5 vjec</t>
  </si>
  <si>
    <t>Femije 4 vjec</t>
  </si>
  <si>
    <t>Femije 3 vjec</t>
  </si>
  <si>
    <t>Grup i perzier</t>
  </si>
  <si>
    <t>Grupi përgatitor</t>
  </si>
  <si>
    <t>Grupi i dytë</t>
  </si>
  <si>
    <t>Grupi i parë</t>
  </si>
  <si>
    <t>Kombinimet e grupeve të përziera</t>
  </si>
  <si>
    <t>Grupe të përziera</t>
  </si>
  <si>
    <t>Grupe pergatitor</t>
  </si>
  <si>
    <t>Grupe të dyta</t>
  </si>
  <si>
    <t>Grupe të para</t>
  </si>
  <si>
    <t>Nga cila shkolle varet</t>
  </si>
  <si>
    <t>Ne ndertesen e shkolles</t>
  </si>
  <si>
    <t>Publik, Jo publik</t>
  </si>
  <si>
    <t>Kapaciteti</t>
  </si>
  <si>
    <t>Me ushqim / Pa ushqim</t>
  </si>
  <si>
    <t>Fshat/Qytet</t>
  </si>
  <si>
    <t>Bashki apo Komune</t>
  </si>
  <si>
    <t>Kopshti</t>
  </si>
  <si>
    <t>Grupmosha e edukatoreve</t>
  </si>
  <si>
    <t>Punonjës ndihmës gjithsej</t>
  </si>
  <si>
    <t>Edukatore</t>
  </si>
  <si>
    <t>Femije sipas moshes</t>
  </si>
  <si>
    <t>Femije të regjistruar</t>
  </si>
  <si>
    <t>Numri i grupeve</t>
  </si>
  <si>
    <t>Te dhenat identifikuese te kopshteve</t>
  </si>
  <si>
    <t>Larguar ne nje shkolle tjeter</t>
  </si>
  <si>
    <t>Ardhur nga nje shkolle tjeter</t>
  </si>
  <si>
    <t>Te tjere</t>
  </si>
  <si>
    <t>brenda DAR/ZA</t>
  </si>
  <si>
    <t>jashtë DAR/ZA</t>
  </si>
  <si>
    <t>jashte vendit</t>
  </si>
  <si>
    <t>Vdekur</t>
  </si>
  <si>
    <t>Martuar</t>
  </si>
  <si>
    <t>Dalin jashte detyrimit shkollor</t>
  </si>
  <si>
    <t>Shtruar ne spital/ me raport/burg</t>
  </si>
  <si>
    <t>Formula e balancimit</t>
  </si>
  <si>
    <t>Të dhënat për kopshtet 2012-2013</t>
  </si>
  <si>
    <t>Numri I nxenesve te ardhur ne periudhen Q-Sht.</t>
  </si>
  <si>
    <t>Numri i nxenesve te larguar ne periudhen Q-Sht.</t>
  </si>
  <si>
    <t>Numri i nxenesve te rinj ne kl. 1  ne shtator</t>
  </si>
  <si>
    <t>Regjistrimet per vitin shkollor 2011-2012, Arsimi i mesem</t>
  </si>
  <si>
    <t>Te dhenat identifikuese te shkolles</t>
  </si>
  <si>
    <t>Të regjistruar gjithsej</t>
  </si>
  <si>
    <t>Adresa e shkolles</t>
  </si>
  <si>
    <t>ID e Qarkut</t>
  </si>
  <si>
    <t>ID e rrethit</t>
  </si>
  <si>
    <t>ID e shkolles</t>
  </si>
  <si>
    <t>ID e plotë</t>
  </si>
  <si>
    <t>Lloji sipas programit</t>
  </si>
  <si>
    <t>Specifikimi ne varesi te llojit</t>
  </si>
  <si>
    <t>E Bashkuar ose Jo</t>
  </si>
  <si>
    <t>Klasa X</t>
  </si>
  <si>
    <t>Klasa XI</t>
  </si>
  <si>
    <t>Klasa XII</t>
  </si>
  <si>
    <t>Klasa XIII</t>
  </si>
  <si>
    <t xml:space="preserve">Nga klasa X-XIII </t>
  </si>
  <si>
    <t>Klasa gjithsej</t>
  </si>
  <si>
    <t>Nr.personal</t>
  </si>
  <si>
    <t>Nr. Shkolle</t>
  </si>
  <si>
    <t>01</t>
  </si>
  <si>
    <t>FORMULA KONTROLLI</t>
  </si>
  <si>
    <t>Klasat X-XIII</t>
  </si>
  <si>
    <t>Gjith. Kl. X</t>
  </si>
  <si>
    <t xml:space="preserve">Gjith.Kl. XI </t>
  </si>
  <si>
    <t xml:space="preserve">Gjith.Kl. XII </t>
  </si>
  <si>
    <t>Gjith. Kl. XIII</t>
  </si>
  <si>
    <t>Gj. 25-35</t>
  </si>
  <si>
    <t>Gjith. DK-DP</t>
  </si>
  <si>
    <t>Femra X</t>
  </si>
  <si>
    <t>Femra XI</t>
  </si>
  <si>
    <t>Femra XII</t>
  </si>
  <si>
    <t>Femra XIII</t>
  </si>
  <si>
    <t>F. 25-35</t>
  </si>
  <si>
    <t>Fem.DS-DX</t>
  </si>
  <si>
    <t>Mesues sipas shkalles se arsimimit</t>
  </si>
  <si>
    <t>Pervoja ne pune e mesuesve ne arsim</t>
  </si>
  <si>
    <t>Me arsim te mesem</t>
  </si>
  <si>
    <t>Te dhenat identifikuese te mesuesve te shkolles</t>
  </si>
  <si>
    <t>Të regjistruar te huaj     (Nese ka)</t>
  </si>
  <si>
    <t xml:space="preserve">              MOSHA E FEMIJEVE NE KOPSHTE</t>
  </si>
  <si>
    <t>Afati 20 tetor</t>
  </si>
  <si>
    <t>PASQYRA  A/K.3</t>
  </si>
  <si>
    <t>Nr.</t>
  </si>
  <si>
    <t xml:space="preserve">          Femije gjithsej</t>
  </si>
  <si>
    <t>Regj.per here te pare</t>
  </si>
  <si>
    <t xml:space="preserve"> Gjithsej</t>
  </si>
  <si>
    <t>3 vjec</t>
  </si>
  <si>
    <t>4 vjec</t>
  </si>
  <si>
    <t>5 vjec</t>
  </si>
  <si>
    <t>6 vjec</t>
  </si>
  <si>
    <t xml:space="preserve">           MOSHA E NXENESVE NE SHKOLLAT  9 VJEÇARE</t>
  </si>
  <si>
    <t>PASQYRA  A/ 9 vj.4</t>
  </si>
  <si>
    <t>Ne gjithe vitet</t>
  </si>
  <si>
    <t>Regjistruar per here te pare</t>
  </si>
  <si>
    <t>Nxenes gjithsej</t>
  </si>
  <si>
    <t>6 vjeç</t>
  </si>
  <si>
    <t>7 vjeç</t>
  </si>
  <si>
    <t>8 vjeç</t>
  </si>
  <si>
    <t>9 vjeç</t>
  </si>
  <si>
    <t>10 vjeç</t>
  </si>
  <si>
    <t>11 vjeç</t>
  </si>
  <si>
    <t>12 vjeç</t>
  </si>
  <si>
    <t>13 vjeç</t>
  </si>
  <si>
    <t>14 vjeç</t>
  </si>
  <si>
    <t>15 vjeç</t>
  </si>
  <si>
    <t>16 vjeç</t>
  </si>
  <si>
    <t>17 vjeç</t>
  </si>
  <si>
    <t>MOSHA E NXENESVE TE SHKOLLAVE TE MESME</t>
  </si>
  <si>
    <t>PASQYRA A/MES. 6</t>
  </si>
  <si>
    <t>Nxënës gjithsej</t>
  </si>
  <si>
    <t>Registruar për herë të parë</t>
  </si>
  <si>
    <t xml:space="preserve"> 14 vjeç</t>
  </si>
  <si>
    <t xml:space="preserve"> 15 vjeç</t>
  </si>
  <si>
    <t xml:space="preserve"> 16 vjeç</t>
  </si>
  <si>
    <t xml:space="preserve"> 17 vjeç</t>
  </si>
  <si>
    <t xml:space="preserve"> 18 vjeç</t>
  </si>
  <si>
    <t xml:space="preserve"> 19 vjeç</t>
  </si>
  <si>
    <t xml:space="preserve"> 20 vjeç</t>
  </si>
  <si>
    <t>REGJISTRIMET NE ARSIMIN E MESEM profesional</t>
  </si>
  <si>
    <t>PASQYRA A/MES. 5</t>
  </si>
  <si>
    <t>Regjistruar gjithsej</t>
  </si>
  <si>
    <t xml:space="preserve">Për herë të parë </t>
  </si>
  <si>
    <t>Klasa e X</t>
  </si>
  <si>
    <t>Klasa e XI</t>
  </si>
  <si>
    <t>Klasa e XII</t>
  </si>
  <si>
    <t>Klasa e XIII</t>
  </si>
  <si>
    <t>Dega</t>
  </si>
  <si>
    <t>21 vjeç</t>
  </si>
  <si>
    <t>22 vjeç e lart</t>
  </si>
  <si>
    <t>Numri i nxenesve qe kaluan klasen e 9 ne Q+Vj</t>
  </si>
  <si>
    <t>Buxhetor dar/za</t>
  </si>
  <si>
    <t>Buxhetor pushteti vendor</t>
  </si>
  <si>
    <t>Nxenes te ardhur nga kopshti</t>
  </si>
  <si>
    <t>Regjistrimet per vitin shkollor 2013-2014, Arsimi i detyruar</t>
  </si>
  <si>
    <t>Numri i nxenesve ne qershor  2013                    (klasat 1-9)</t>
  </si>
  <si>
    <t>Balancimi  Qershor 2013- Shtator 2013</t>
  </si>
  <si>
    <t>Regjistrimet, moshat per vitin shkollor 2013-2014, Arsimi i detyruar</t>
  </si>
  <si>
    <t>Datelindja 2008 (5 vjeç)</t>
  </si>
  <si>
    <t>Datelinda 2007 (6)</t>
  </si>
  <si>
    <t>Datelindja 2006 (7)</t>
  </si>
  <si>
    <t>Datelindja 2005 (8)</t>
  </si>
  <si>
    <t>Datelindja 2004 (9)</t>
  </si>
  <si>
    <t>Datelindja 2003 (10)</t>
  </si>
  <si>
    <t>Datelindja 2002 (11)</t>
  </si>
  <si>
    <t>Datelindja 2001 (12)</t>
  </si>
  <si>
    <t>Datelindja 2000 (13)</t>
  </si>
  <si>
    <t>Datelindja 1999 (14)</t>
  </si>
  <si>
    <t>Datelindja 1998 (15)</t>
  </si>
  <si>
    <t>Datelindja 1997 (16)</t>
  </si>
  <si>
    <t>Datelindja 1996 (17)</t>
  </si>
  <si>
    <t>Datelindja para 1996 (18)</t>
  </si>
  <si>
    <t>Mesuesit ne shkollat 9-vjeçare, per vitin shkollor 2013-2014</t>
  </si>
  <si>
    <t>Regjistrimet per vitin shkollor 2013-2014, Arsimi i mesem</t>
  </si>
  <si>
    <t>Të regjistruar në Klasën X nga klasa IX e vitit 2012-2013</t>
  </si>
  <si>
    <t>Datelindja 1995 (18)</t>
  </si>
  <si>
    <t>Datelindja 1994 (19)</t>
  </si>
  <si>
    <t>Datelindja 1993 (20)</t>
  </si>
  <si>
    <t>Datelindja 1992 (21)</t>
  </si>
  <si>
    <t>Datelindja 1991 (22)</t>
  </si>
  <si>
    <t>Datelindja 1990 (23)</t>
  </si>
  <si>
    <t>Datelindja 1989 (24)</t>
  </si>
  <si>
    <t>Datelindja 1987-88</t>
  </si>
  <si>
    <t>Datelindja 1985-86</t>
  </si>
  <si>
    <t>Datelindja 1979-84</t>
  </si>
  <si>
    <t>Datelindja para 1979</t>
  </si>
  <si>
    <t>Privat</t>
  </si>
  <si>
    <t>Moshat e mesme 2013-2014</t>
  </si>
  <si>
    <t>5 vjeç</t>
  </si>
  <si>
    <t xml:space="preserve">  Gjithsej</t>
  </si>
  <si>
    <t>Drejtori</t>
  </si>
  <si>
    <t>Ymer Vila</t>
  </si>
  <si>
    <t>Shkodër</t>
  </si>
  <si>
    <t>Bashki</t>
  </si>
  <si>
    <t>Qytet</t>
  </si>
  <si>
    <t>Publike</t>
  </si>
  <si>
    <t>9VJ</t>
  </si>
  <si>
    <t>Jo Vartëse</t>
  </si>
  <si>
    <t>Klasike</t>
  </si>
  <si>
    <t xml:space="preserve">SALO HALILI  </t>
  </si>
  <si>
    <t>Astrit Çaku</t>
  </si>
  <si>
    <t xml:space="preserve">    </t>
  </si>
  <si>
    <t>AZEM HAJDARI</t>
  </si>
  <si>
    <t>Astrit Ahmetaga</t>
  </si>
  <si>
    <t xml:space="preserve">XHEL FISHTA   </t>
  </si>
  <si>
    <t>Tahir Myftija</t>
  </si>
  <si>
    <t xml:space="preserve">SKENDERBEG   </t>
  </si>
  <si>
    <t>Majlinda Hoxha</t>
  </si>
  <si>
    <t>PASHKO VASA</t>
  </si>
  <si>
    <t>Lorenc Mosi</t>
  </si>
  <si>
    <t>Vartëse</t>
  </si>
  <si>
    <t>Koorespondence</t>
  </si>
  <si>
    <t>BRANKO KADIA</t>
  </si>
  <si>
    <t>Olga Luka</t>
  </si>
  <si>
    <t>MATI LOGORECI</t>
  </si>
  <si>
    <t>Dorotea Shestani</t>
  </si>
  <si>
    <t xml:space="preserve">   </t>
  </si>
  <si>
    <t>NDOC MAZI</t>
  </si>
  <si>
    <t xml:space="preserve">Preng Luli  </t>
  </si>
  <si>
    <t>MARTIN CAMAJ</t>
  </si>
  <si>
    <t>Gëzim Gjylbagu</t>
  </si>
  <si>
    <t>DESHMORËT E PRISHTINËS</t>
  </si>
  <si>
    <t>Kolec Shoshi</t>
  </si>
  <si>
    <t>ALI LAÇEJ</t>
  </si>
  <si>
    <t>Agron Kastrati</t>
  </si>
  <si>
    <t>NDRE MJEDA</t>
  </si>
  <si>
    <t>Vjollca Vuçini</t>
  </si>
  <si>
    <t>AJASEM</t>
  </si>
  <si>
    <t>Isa Çelepia</t>
  </si>
  <si>
    <t>LIRIA</t>
  </si>
  <si>
    <t>RUZHDI DACA</t>
  </si>
  <si>
    <t>Mimoza Akshia</t>
  </si>
  <si>
    <t>PRENG JAKOVA</t>
  </si>
  <si>
    <t>Sokol Marku</t>
  </si>
  <si>
    <t>BM</t>
  </si>
  <si>
    <t>Jo vartëse</t>
  </si>
  <si>
    <t>Artistike</t>
  </si>
  <si>
    <t>3 DHJETORI</t>
  </si>
  <si>
    <t>Majlinda Kuçi</t>
  </si>
  <si>
    <t>Speciale</t>
  </si>
  <si>
    <t>SHIROKË</t>
  </si>
  <si>
    <t>Adea Dingu</t>
  </si>
  <si>
    <t>ZOGAJ</t>
  </si>
  <si>
    <t xml:space="preserve">DOBRAÇ    </t>
  </si>
  <si>
    <t>Ermira Çeliku</t>
  </si>
  <si>
    <t>Rrethina</t>
  </si>
  <si>
    <t>Dobraç</t>
  </si>
  <si>
    <t>Komune</t>
  </si>
  <si>
    <t>Fshat</t>
  </si>
  <si>
    <t>GOLEM</t>
  </si>
  <si>
    <t>Ali Guradeci</t>
  </si>
  <si>
    <t>Golem</t>
  </si>
  <si>
    <t xml:space="preserve">GRUDË E RE </t>
  </si>
  <si>
    <t>Mëhill Hasani</t>
  </si>
  <si>
    <t>Grude e Re</t>
  </si>
  <si>
    <t>HOT I RI</t>
  </si>
  <si>
    <t>Angjelin Leka</t>
  </si>
  <si>
    <t>Hot i Ri</t>
  </si>
  <si>
    <t>BARDHEJ</t>
  </si>
  <si>
    <t>Fatmir Mehja</t>
  </si>
  <si>
    <t>Bardhej</t>
  </si>
  <si>
    <t>SHTOJ I RI</t>
  </si>
  <si>
    <t>Teuta Bala</t>
  </si>
  <si>
    <t>Shtoj i Ri</t>
  </si>
  <si>
    <t>GUCI E RE</t>
  </si>
  <si>
    <t>Ndue Stragu</t>
  </si>
  <si>
    <t>Guci e Re</t>
  </si>
  <si>
    <t>SHTOJ I VJETËR</t>
  </si>
  <si>
    <t>Arjan Lika</t>
  </si>
  <si>
    <t>Shtoj i Vjetër</t>
  </si>
  <si>
    <t>ZUES</t>
  </si>
  <si>
    <t>Pjetër Delaj</t>
  </si>
  <si>
    <t>Zues</t>
  </si>
  <si>
    <t xml:space="preserve">OBLIKË </t>
  </si>
  <si>
    <t>Shyqyri Selimi</t>
  </si>
  <si>
    <t>Ana e Malit</t>
  </si>
  <si>
    <t xml:space="preserve">Oblikë </t>
  </si>
  <si>
    <t xml:space="preserve">XHAFERAJ  </t>
  </si>
  <si>
    <t>Xhaferaj</t>
  </si>
  <si>
    <t>OBLIKË</t>
  </si>
  <si>
    <t>OBOT</t>
  </si>
  <si>
    <t>Marin Pemaj</t>
  </si>
  <si>
    <t>Obot</t>
  </si>
  <si>
    <t>OBOT I VJETËR</t>
  </si>
  <si>
    <t>Obot i Vjetër</t>
  </si>
  <si>
    <t>VELINAJ</t>
  </si>
  <si>
    <t>Velinaj</t>
  </si>
  <si>
    <t>ELBACË</t>
  </si>
  <si>
    <t>Xheladin Lani</t>
  </si>
  <si>
    <t>Elbacë</t>
  </si>
  <si>
    <t>MURIQAN</t>
  </si>
  <si>
    <t>Xhevdet Landa</t>
  </si>
  <si>
    <t>Muriqan</t>
  </si>
  <si>
    <t>BERDICË E MADHE</t>
  </si>
  <si>
    <t>Bajram Dymleku</t>
  </si>
  <si>
    <t>Berdicë</t>
  </si>
  <si>
    <t>Berdicë e Madhe</t>
  </si>
  <si>
    <t>BERDICË E SIPËRME</t>
  </si>
  <si>
    <t>Arjan Peraj</t>
  </si>
  <si>
    <t>Berdice e Sipërme</t>
  </si>
  <si>
    <t>BELTOJË</t>
  </si>
  <si>
    <t>Bujar Ferracaku</t>
  </si>
  <si>
    <t>Beltojë</t>
  </si>
  <si>
    <t>MALI HEBE</t>
  </si>
  <si>
    <t>Mali Hebe</t>
  </si>
  <si>
    <t>TRUSH</t>
  </si>
  <si>
    <t>Abdyl Abdyli</t>
  </si>
  <si>
    <t>Trush</t>
  </si>
  <si>
    <t xml:space="preserve">VAUDEJËS     </t>
  </si>
  <si>
    <t>Gjergj Dodani</t>
  </si>
  <si>
    <t>Vau Dejës</t>
  </si>
  <si>
    <t>Laç</t>
  </si>
  <si>
    <t>MJEDË</t>
  </si>
  <si>
    <t>Zyhra Heta</t>
  </si>
  <si>
    <t>Mjedë</t>
  </si>
  <si>
    <t>SPATHAR</t>
  </si>
  <si>
    <t>Spathar</t>
  </si>
  <si>
    <t>SHELQET</t>
  </si>
  <si>
    <t>Edmond Barbullushi</t>
  </si>
  <si>
    <t>Shelqet</t>
  </si>
  <si>
    <t>KAÇ-NARAÇ</t>
  </si>
  <si>
    <t>Vojsava Huba</t>
  </si>
  <si>
    <t>Naraç</t>
  </si>
  <si>
    <t>KARMË</t>
  </si>
  <si>
    <t>Simon Zhuri</t>
  </si>
  <si>
    <t xml:space="preserve">Karmë </t>
  </si>
  <si>
    <t>JAKAJ</t>
  </si>
  <si>
    <t>Kolë Margjoka</t>
  </si>
  <si>
    <t>Jakaj</t>
  </si>
  <si>
    <t xml:space="preserve">MES-MYSELIM </t>
  </si>
  <si>
    <t>Agim Thorja</t>
  </si>
  <si>
    <t>Postribë</t>
  </si>
  <si>
    <t>Meselim</t>
  </si>
  <si>
    <t>ADEM HAXHIA</t>
  </si>
  <si>
    <t>Petrit Halili</t>
  </si>
  <si>
    <t>DRAGOÇ</t>
  </si>
  <si>
    <t>Nexhmi Spahia</t>
  </si>
  <si>
    <t>Dragoç</t>
  </si>
  <si>
    <t>KULLAJ</t>
  </si>
  <si>
    <t>Kullaj</t>
  </si>
  <si>
    <t>DOMËN</t>
  </si>
  <si>
    <t>Dedë Vojvoda</t>
  </si>
  <si>
    <t>Domën</t>
  </si>
  <si>
    <t>DERRAJ</t>
  </si>
  <si>
    <t>Derraj</t>
  </si>
  <si>
    <t>DRISHT</t>
  </si>
  <si>
    <t>Hysbie Brahimataj</t>
  </si>
  <si>
    <t>Drisht</t>
  </si>
  <si>
    <t>OMARAJ</t>
  </si>
  <si>
    <t>Omaraj</t>
  </si>
  <si>
    <t>VILZË</t>
  </si>
  <si>
    <t>Vilzë</t>
  </si>
  <si>
    <t>URA E SHTREJTË</t>
  </si>
  <si>
    <t>Faik Uraj</t>
  </si>
  <si>
    <t>Ura e Shtrejtë</t>
  </si>
  <si>
    <t>PREKAL</t>
  </si>
  <si>
    <t>Pjetër Molla</t>
  </si>
  <si>
    <t>Prekal</t>
  </si>
  <si>
    <t xml:space="preserve">MEHMET SHPENDI  </t>
  </si>
  <si>
    <t>Agostin Nika</t>
  </si>
  <si>
    <t>Shalë</t>
  </si>
  <si>
    <t>Breglumi</t>
  </si>
  <si>
    <t>THETH</t>
  </si>
  <si>
    <t>Theth</t>
  </si>
  <si>
    <t>MEHMET SHPENDI MB</t>
  </si>
  <si>
    <t>ABAT</t>
  </si>
  <si>
    <t>Abat</t>
  </si>
  <si>
    <t>LEKAJ</t>
  </si>
  <si>
    <t>Lekaj</t>
  </si>
  <si>
    <t>GIMAJ</t>
  </si>
  <si>
    <t>Nikolin Nengagu</t>
  </si>
  <si>
    <t>Gimaj</t>
  </si>
  <si>
    <t>NENMAVRIQ</t>
  </si>
  <si>
    <t>Nenmavriq</t>
  </si>
  <si>
    <t>LOTAJ</t>
  </si>
  <si>
    <t>Lotaj</t>
  </si>
  <si>
    <t xml:space="preserve">GUR I ZI  </t>
  </si>
  <si>
    <t>Ibrahim Ymeri</t>
  </si>
  <si>
    <t>Gur i Zi</t>
  </si>
  <si>
    <t>RRENC</t>
  </si>
  <si>
    <t>Majlinda Mati</t>
  </si>
  <si>
    <t>Rrenc</t>
  </si>
  <si>
    <t>KUÇ</t>
  </si>
  <si>
    <t>Astrit Podgorica</t>
  </si>
  <si>
    <t>Kuç</t>
  </si>
  <si>
    <t>VUKATANË</t>
  </si>
  <si>
    <t>Pashkë Binoshi</t>
  </si>
  <si>
    <t>Vukatanë</t>
  </si>
  <si>
    <t>JUBAN</t>
  </si>
  <si>
    <t>Gjovalin Bardeli</t>
  </si>
  <si>
    <t>Juban</t>
  </si>
  <si>
    <t>SHELDI</t>
  </si>
  <si>
    <t>Alfred Marku</t>
  </si>
  <si>
    <t>Sheldi</t>
  </si>
  <si>
    <t>RRAGAM</t>
  </si>
  <si>
    <t>Ardjan Beqiri</t>
  </si>
  <si>
    <t>Rragam</t>
  </si>
  <si>
    <t xml:space="preserve">NDEAJ-SHOSH  </t>
  </si>
  <si>
    <t>Prekë Vuksani</t>
  </si>
  <si>
    <t>Shosh</t>
  </si>
  <si>
    <t>Ndreaj-Shosh</t>
  </si>
  <si>
    <t>BRAZHDË</t>
  </si>
  <si>
    <t>Brazhdë</t>
  </si>
  <si>
    <t>NDEAI-SHOSH</t>
  </si>
  <si>
    <t>PALAJ-SHOSH</t>
  </si>
  <si>
    <t>Zef Toka</t>
  </si>
  <si>
    <t>Palaj-Shosh</t>
  </si>
  <si>
    <t>NICAJ-SHOSH</t>
  </si>
  <si>
    <t>Nicaj-Shosh</t>
  </si>
  <si>
    <t>KIR</t>
  </si>
  <si>
    <t>Vatë Demaj</t>
  </si>
  <si>
    <t>Pult</t>
  </si>
  <si>
    <t>Kir</t>
  </si>
  <si>
    <t>BRUÇAJ</t>
  </si>
  <si>
    <t>KASNEC</t>
  </si>
  <si>
    <t>Kasnec</t>
  </si>
  <si>
    <t>POG</t>
  </si>
  <si>
    <t>Pog</t>
  </si>
  <si>
    <t xml:space="preserve">BRUÇAJ </t>
  </si>
  <si>
    <t>Bruçaj</t>
  </si>
  <si>
    <t>LIKAJ</t>
  </si>
  <si>
    <t>Likaj</t>
  </si>
  <si>
    <t>PLAN</t>
  </si>
  <si>
    <t>Plan</t>
  </si>
  <si>
    <t>MAJA E THANËS</t>
  </si>
  <si>
    <t>Maja e Thanës</t>
  </si>
  <si>
    <t>XHAN</t>
  </si>
  <si>
    <t>Xhan</t>
  </si>
  <si>
    <t xml:space="preserve">GJON NDOCI    </t>
  </si>
  <si>
    <t>Lindita Skuka</t>
  </si>
  <si>
    <t>Bushat</t>
  </si>
  <si>
    <t xml:space="preserve">SHKJEZË </t>
  </si>
  <si>
    <t>Shkjezë</t>
  </si>
  <si>
    <t>GJON NDOCI</t>
  </si>
  <si>
    <t>KOSMAÇ</t>
  </si>
  <si>
    <t>Agim Bushati</t>
  </si>
  <si>
    <t>Kosmaç</t>
  </si>
  <si>
    <t>ASHTË</t>
  </si>
  <si>
    <t>Viktor Luani</t>
  </si>
  <si>
    <t>Ashtë</t>
  </si>
  <si>
    <t>MELGUSHË</t>
  </si>
  <si>
    <t>Ardit Garupi</t>
  </si>
  <si>
    <t>Melgushë</t>
  </si>
  <si>
    <t>RRANXA</t>
  </si>
  <si>
    <t>Gëzim Muçojani</t>
  </si>
  <si>
    <t>Rranxa</t>
  </si>
  <si>
    <t>FSHAT I RI</t>
  </si>
  <si>
    <t>Balto Lacini</t>
  </si>
  <si>
    <t>Fshat i Ri</t>
  </si>
  <si>
    <t>STAJKA</t>
  </si>
  <si>
    <t>Violeta Markolaj</t>
  </si>
  <si>
    <t>Stajka</t>
  </si>
  <si>
    <t>LUSH KOLA</t>
  </si>
  <si>
    <t>Edmond Luka</t>
  </si>
  <si>
    <t>Barbullush</t>
  </si>
  <si>
    <t>KISHARRË</t>
  </si>
  <si>
    <t>Dak Sharani</t>
  </si>
  <si>
    <t>Temal</t>
  </si>
  <si>
    <t>Kisharrë</t>
  </si>
  <si>
    <t>ARRË</t>
  </si>
  <si>
    <t>Arrë</t>
  </si>
  <si>
    <t>VILË</t>
  </si>
  <si>
    <t>Vilë</t>
  </si>
  <si>
    <t>KOMAN</t>
  </si>
  <si>
    <t>Marash Marashi</t>
  </si>
  <si>
    <t>Koman</t>
  </si>
  <si>
    <t>TOPLANË</t>
  </si>
  <si>
    <t>Sokol Cingarja</t>
  </si>
  <si>
    <t>Toplanë</t>
  </si>
  <si>
    <t xml:space="preserve">KODERNIKAJ </t>
  </si>
  <si>
    <t>Fran Lisi</t>
  </si>
  <si>
    <t>Shllak</t>
  </si>
  <si>
    <t>Kodërnikaj</t>
  </si>
  <si>
    <t>KRONI I MADH</t>
  </si>
  <si>
    <t>Kroni i Madh</t>
  </si>
  <si>
    <t>KODERNIKAJ</t>
  </si>
  <si>
    <t>GEGAJ</t>
  </si>
  <si>
    <t>Gegaj</t>
  </si>
  <si>
    <t>BARCOLLË</t>
  </si>
  <si>
    <t>Barcollë</t>
  </si>
  <si>
    <t xml:space="preserve">PISTULL  </t>
  </si>
  <si>
    <t>Agostin Gavoçi</t>
  </si>
  <si>
    <t>Hajmel</t>
  </si>
  <si>
    <t>Pistull</t>
  </si>
  <si>
    <t>PAÇRAM</t>
  </si>
  <si>
    <t>Paçram</t>
  </si>
  <si>
    <t>PISTULL</t>
  </si>
  <si>
    <t>NENSHATË</t>
  </si>
  <si>
    <t>Fran Zefi</t>
  </si>
  <si>
    <t>Nenshatë</t>
  </si>
  <si>
    <t>HAJMEL</t>
  </si>
  <si>
    <t>Sokol Tinaj</t>
  </si>
  <si>
    <t>DHEU I LEHTE</t>
  </si>
  <si>
    <t>Dheu i Lehtë</t>
  </si>
  <si>
    <t>DAJÇ I RI</t>
  </si>
  <si>
    <t>Rrok Preka</t>
  </si>
  <si>
    <t>Dajç</t>
  </si>
  <si>
    <t>Dajc i Ri</t>
  </si>
  <si>
    <t>DAJÇ I VJETËR</t>
  </si>
  <si>
    <t>Dajç i Vjetër</t>
  </si>
  <si>
    <t xml:space="preserve">DAJÇ I RI </t>
  </si>
  <si>
    <t>SUKA</t>
  </si>
  <si>
    <t>Suka</t>
  </si>
  <si>
    <t>SHIRQ-MUSHAN</t>
  </si>
  <si>
    <t>Gëzim Jubica</t>
  </si>
  <si>
    <t>Shirq-Mushan</t>
  </si>
  <si>
    <t>SAMRISH I RI</t>
  </si>
  <si>
    <t>Salvador Lokaj</t>
  </si>
  <si>
    <t xml:space="preserve">Samrish i Ri </t>
  </si>
  <si>
    <t>SAMRISH I VJETËR</t>
  </si>
  <si>
    <t>Samrish i Vjetër</t>
  </si>
  <si>
    <t>PENTAR</t>
  </si>
  <si>
    <t>Frederik Gjuraj</t>
  </si>
  <si>
    <t>Pentar</t>
  </si>
  <si>
    <t>NIKOLLË ZOGORIAN</t>
  </si>
  <si>
    <t>Agron Teli</t>
  </si>
  <si>
    <t>Velipojë</t>
  </si>
  <si>
    <t>Velipojë Qendër</t>
  </si>
  <si>
    <t>ÇAS</t>
  </si>
  <si>
    <t>Ças</t>
  </si>
  <si>
    <t>LUARZË</t>
  </si>
  <si>
    <t>Luarzë</t>
  </si>
  <si>
    <t>REÇ I VJETËR</t>
  </si>
  <si>
    <t>Rec i Vjetër</t>
  </si>
  <si>
    <t>MALI KOLAJ</t>
  </si>
  <si>
    <t>Mali Kolaj</t>
  </si>
  <si>
    <t>VELIPOJË E RE</t>
  </si>
  <si>
    <t>Anton Marku</t>
  </si>
  <si>
    <t>Velipojë e Re</t>
  </si>
  <si>
    <t>BAKS-RRJOLL</t>
  </si>
  <si>
    <t>Baks-Rrjoll</t>
  </si>
  <si>
    <t>VIG</t>
  </si>
  <si>
    <t>Kolë Vathi</t>
  </si>
  <si>
    <t>Mnelë-Vig</t>
  </si>
  <si>
    <t>Vig</t>
  </si>
  <si>
    <t>MNELË E MADHE</t>
  </si>
  <si>
    <t>FUSHË VIG</t>
  </si>
  <si>
    <t>Fushë  Vig</t>
  </si>
  <si>
    <t>Mnele e Madhe</t>
  </si>
  <si>
    <t>MNELË E VOGËL</t>
  </si>
  <si>
    <t>Mnele e Vogël</t>
  </si>
  <si>
    <t xml:space="preserve">DITURIA </t>
  </si>
  <si>
    <t>Teuta Zaja</t>
  </si>
  <si>
    <t>Private</t>
  </si>
  <si>
    <t>MARIA</t>
  </si>
  <si>
    <t>Rachele Torchia</t>
  </si>
  <si>
    <t>COR JESU</t>
  </si>
  <si>
    <t>Maria Gianina Grannde</t>
  </si>
  <si>
    <t>ZEMRA E KRISHTIT</t>
  </si>
  <si>
    <t>Arcangela Loverre</t>
  </si>
  <si>
    <t>SHPRESA PËR TË ARDHMEN</t>
  </si>
  <si>
    <t>Pranvera Marku</t>
  </si>
  <si>
    <t>HAXHI SHEH SHAMIA</t>
  </si>
  <si>
    <t>Kujtim Dervishi</t>
  </si>
  <si>
    <t>Fetare</t>
  </si>
  <si>
    <t>HASAN RIZA PASHA</t>
  </si>
  <si>
    <t>Ahmet Yilaz</t>
  </si>
  <si>
    <t>TEUTA</t>
  </si>
  <si>
    <t>Minerva Berdica</t>
  </si>
  <si>
    <t>MIQËSIA</t>
  </si>
  <si>
    <t>Florinda Çeka</t>
  </si>
  <si>
    <t>ABC</t>
  </si>
  <si>
    <t>Suela Lezha</t>
  </si>
  <si>
    <t>PËRPARIMI</t>
  </si>
  <si>
    <t>Lindita Reçi</t>
  </si>
  <si>
    <t>PETER MAHRINGER</t>
  </si>
  <si>
    <t>Gerlinda Tagini</t>
  </si>
  <si>
    <t>ZANI I SHKODRËS</t>
  </si>
  <si>
    <t>Mit'hat Dibra</t>
  </si>
  <si>
    <t>DOM ALFONS TRACKI</t>
  </si>
  <si>
    <t>Dhuratë Bori</t>
  </si>
  <si>
    <t>Komunë</t>
  </si>
  <si>
    <t xml:space="preserve">ISMAIL QEMALI            </t>
  </si>
  <si>
    <t>Mashkull</t>
  </si>
  <si>
    <t>I Lartë</t>
  </si>
  <si>
    <t>SALO HALILI</t>
  </si>
  <si>
    <t>Astrt Ahmetaga</t>
  </si>
  <si>
    <t>Femër</t>
  </si>
  <si>
    <t xml:space="preserve">DOBRAÇ </t>
  </si>
  <si>
    <t>GRUDË E RE</t>
  </si>
  <si>
    <t>Mehill Hasani</t>
  </si>
  <si>
    <t>VAUDEJËS</t>
  </si>
  <si>
    <t>Hasan Meti</t>
  </si>
  <si>
    <t>Kole Margjoka</t>
  </si>
  <si>
    <t>MES-MYSELIM</t>
  </si>
  <si>
    <t>MEHMET SHPENDI</t>
  </si>
  <si>
    <t>I Mesëm</t>
  </si>
  <si>
    <t>GUR I ZI</t>
  </si>
  <si>
    <t xml:space="preserve">NDEAJ-SHOSH </t>
  </si>
  <si>
    <t>SHKJEZË</t>
  </si>
  <si>
    <t>Ndoc Shaben</t>
  </si>
  <si>
    <t xml:space="preserve">KISHARRË  </t>
  </si>
  <si>
    <t>Gjokë Lekaj</t>
  </si>
  <si>
    <t xml:space="preserve">DITURIA  </t>
  </si>
  <si>
    <t>Ahmet Yizal</t>
  </si>
  <si>
    <t>ZANI I SHKODRES</t>
  </si>
  <si>
    <t>Drejtuesit     (drejtor + n\drejtor)</t>
  </si>
  <si>
    <r>
      <t>Numri i nxenesve shtator 2013 </t>
    </r>
    <r>
      <rPr>
        <b/>
        <sz val="12"/>
        <color rgb="FFFF0000"/>
        <rFont val="Arial Narrow"/>
        <family val="2"/>
        <charset val="238"/>
      </rPr>
      <t>(sipas balancimit)</t>
    </r>
    <r>
      <rPr>
        <b/>
        <sz val="12"/>
        <color rgb="FF000000"/>
        <rFont val="Arial Narrow"/>
        <family val="2"/>
        <charset val="238"/>
      </rPr>
      <t>                    (Klas. 1-9)</t>
    </r>
  </si>
  <si>
    <r>
      <t xml:space="preserve">Numri i nxenesve shtator 2013 </t>
    </r>
    <r>
      <rPr>
        <b/>
        <sz val="12"/>
        <color rgb="FFFF0000"/>
        <rFont val="Arial Narrow"/>
        <family val="2"/>
        <charset val="238"/>
      </rPr>
      <t>(me database) </t>
    </r>
    <r>
      <rPr>
        <b/>
        <sz val="12"/>
        <color rgb="FF000000"/>
        <rFont val="Arial Narrow"/>
        <family val="2"/>
        <charset val="238"/>
      </rPr>
      <t>                    (Klas. 1-9)</t>
    </r>
  </si>
  <si>
    <t xml:space="preserve">1 QERSHORI                               </t>
  </si>
  <si>
    <t>Arjola Drishti</t>
  </si>
  <si>
    <t xml:space="preserve">Shkodër  </t>
  </si>
  <si>
    <t>Me ushqim</t>
  </si>
  <si>
    <t>Jo</t>
  </si>
  <si>
    <t>16 SHTATORI</t>
  </si>
  <si>
    <t>Vjollca Krymi</t>
  </si>
  <si>
    <t>Pa ushqim</t>
  </si>
  <si>
    <t xml:space="preserve">ADEM HAXHIA  </t>
  </si>
  <si>
    <t>Po</t>
  </si>
  <si>
    <t>Adem Haxhija</t>
  </si>
  <si>
    <t xml:space="preserve">AJASËM </t>
  </si>
  <si>
    <t>Isa Çelepija</t>
  </si>
  <si>
    <t>Vitor Luani</t>
  </si>
  <si>
    <t>Bardhaj</t>
  </si>
  <si>
    <t>BEP TUSHA</t>
  </si>
  <si>
    <t>BERDICË E SIPERME</t>
  </si>
  <si>
    <t>Berdicë Sipërme</t>
  </si>
  <si>
    <t>Berdicë e Siperme</t>
  </si>
  <si>
    <t>BUSHAT1</t>
  </si>
  <si>
    <t>Gjon Ndoci</t>
  </si>
  <si>
    <t>BUSHAT2</t>
  </si>
  <si>
    <t>Vida Gjoni</t>
  </si>
  <si>
    <t>Jo Publik</t>
  </si>
  <si>
    <t>Cor Jesu</t>
  </si>
  <si>
    <t>Dajç i Ri</t>
  </si>
  <si>
    <t>Ardita Musaraj</t>
  </si>
  <si>
    <t>DHEU I LEHTË</t>
  </si>
  <si>
    <t>Pa Ushqim</t>
  </si>
  <si>
    <t>DOBRAÇ</t>
  </si>
  <si>
    <t>Nexmi Spahija</t>
  </si>
  <si>
    <t>Hysbije Brahimataj</t>
  </si>
  <si>
    <t>FETAH BARBULLUSHI</t>
  </si>
  <si>
    <t>Liri Kopliku</t>
  </si>
  <si>
    <t>FRANO ILLIA</t>
  </si>
  <si>
    <t>Maruja Conta</t>
  </si>
  <si>
    <t>FRYMA E DASHURISË</t>
  </si>
  <si>
    <t>Luiza Vajushi</t>
  </si>
  <si>
    <t>GRUDE E RE</t>
  </si>
  <si>
    <t>Grudë e Re</t>
  </si>
  <si>
    <t>GUERILE</t>
  </si>
  <si>
    <t>Gjyli Pelinku</t>
  </si>
  <si>
    <t>Ibrahim Ymeraj</t>
  </si>
  <si>
    <t>Guri Zi</t>
  </si>
  <si>
    <t>GJUHET E HUAJA</t>
  </si>
  <si>
    <t>Valdet Halili</t>
  </si>
  <si>
    <t>Mustafa Ustuner</t>
  </si>
  <si>
    <t>Hasan Riza Pasha</t>
  </si>
  <si>
    <t>ISMAIL QEMALI</t>
  </si>
  <si>
    <t>ISMET SALI BRUÇAJ</t>
  </si>
  <si>
    <t>Arjana Baci</t>
  </si>
  <si>
    <t>Vaudejës</t>
  </si>
  <si>
    <t>Kaç</t>
  </si>
  <si>
    <t>Kaç-Naraç</t>
  </si>
  <si>
    <t>KONAJ</t>
  </si>
  <si>
    <t>Gëzim Muçejani</t>
  </si>
  <si>
    <t>Konaj</t>
  </si>
  <si>
    <t>KUKEL</t>
  </si>
  <si>
    <t>Kukel</t>
  </si>
  <si>
    <t>LUSH KOLA 1</t>
  </si>
  <si>
    <t>Lush Kola</t>
  </si>
  <si>
    <t>LUSH KOLA 2</t>
  </si>
  <si>
    <t>MALI JUSHIT</t>
  </si>
  <si>
    <t>Mali i Jushit</t>
  </si>
  <si>
    <t>MARIA NDIHMËTARE</t>
  </si>
  <si>
    <t>Carla Meschini</t>
  </si>
  <si>
    <t>Maria Ndihmëtare</t>
  </si>
  <si>
    <t>Miqësia</t>
  </si>
  <si>
    <t>MIURIQAN</t>
  </si>
  <si>
    <t>Mnelë e Madhe</t>
  </si>
  <si>
    <t>MYSELIM</t>
  </si>
  <si>
    <t>Mes</t>
  </si>
  <si>
    <t>Mes-Myselim</t>
  </si>
  <si>
    <t>NARAÇ</t>
  </si>
  <si>
    <t>NIKOLLË ZOGORIANI</t>
  </si>
  <si>
    <t>Nikollë Zogoriani</t>
  </si>
  <si>
    <t>Oblikë</t>
  </si>
  <si>
    <t>Odeta Shpuza</t>
  </si>
  <si>
    <t>Semiha Zalefi</t>
  </si>
  <si>
    <t xml:space="preserve">SAMRISH I RI </t>
  </si>
  <si>
    <t>Salvator Lokaj</t>
  </si>
  <si>
    <t>Samrish Ri</t>
  </si>
  <si>
    <t>Samrish i Ri</t>
  </si>
  <si>
    <t>Vjoleta Markolaj</t>
  </si>
  <si>
    <t xml:space="preserve">Shtoj i Ri </t>
  </si>
  <si>
    <t>SHTUF</t>
  </si>
  <si>
    <t>Shtuf</t>
  </si>
  <si>
    <t>Minerva Bërdica</t>
  </si>
  <si>
    <t>Teuta</t>
  </si>
  <si>
    <t>TON ALIMHILLI</t>
  </si>
  <si>
    <t>Arjeta Xhaferi</t>
  </si>
  <si>
    <t>Pashka Binoshi</t>
  </si>
  <si>
    <t>XHAVIT JUKNI</t>
  </si>
  <si>
    <t>Nineta Kuqi</t>
  </si>
  <si>
    <t>Loreta Prela</t>
  </si>
  <si>
    <t>Zemra e Krishtit</t>
  </si>
  <si>
    <t>ZIJA BULIQI</t>
  </si>
  <si>
    <t>NËNË FRANÇISKA</t>
  </si>
  <si>
    <t>Marjana Nirduta</t>
  </si>
  <si>
    <t>Pjeter Delaj</t>
  </si>
  <si>
    <r>
      <t xml:space="preserve">Grupe të treta </t>
    </r>
    <r>
      <rPr>
        <i/>
        <sz val="12"/>
        <rFont val="Arial Narrow"/>
        <family val="2"/>
        <charset val="238"/>
      </rPr>
      <t>(pa përgatitorët)</t>
    </r>
  </si>
  <si>
    <r>
      <t xml:space="preserve">Grupi i tretë </t>
    </r>
    <r>
      <rPr>
        <i/>
        <sz val="12"/>
        <rFont val="Arial Narrow"/>
        <family val="2"/>
        <charset val="238"/>
      </rPr>
      <t>(pa përgatitorët)</t>
    </r>
  </si>
  <si>
    <t>Albana Bushati</t>
  </si>
  <si>
    <t>Shkoder</t>
  </si>
  <si>
    <t xml:space="preserve">Gjimnaz  </t>
  </si>
  <si>
    <t>E Veçantë</t>
  </si>
  <si>
    <t>28 NËNTORI</t>
  </si>
  <si>
    <t>Gjimnaz</t>
  </si>
  <si>
    <t>Bilinguale</t>
  </si>
  <si>
    <t>JORDAN MISJA</t>
  </si>
  <si>
    <t>Gasper Begu</t>
  </si>
  <si>
    <t>OSO KUKA</t>
  </si>
  <si>
    <t>Genti Papa</t>
  </si>
  <si>
    <t>KOLË IDROMENO</t>
  </si>
  <si>
    <t>Selami Smajli</t>
  </si>
  <si>
    <t xml:space="preserve">KOLË IDROMENO </t>
  </si>
  <si>
    <t>Klase Profesionale</t>
  </si>
  <si>
    <t>2+1+1 Vjeçare</t>
  </si>
  <si>
    <t>Naten</t>
  </si>
  <si>
    <t>Me kohe te shkurtuar</t>
  </si>
  <si>
    <t>ARBEN BROCI</t>
  </si>
  <si>
    <t>Remixho Laca</t>
  </si>
  <si>
    <t>Tekniko-profesionale</t>
  </si>
  <si>
    <t>2+2 Vjeçare</t>
  </si>
  <si>
    <t>KOLË MARGJINI</t>
  </si>
  <si>
    <t>Xhulieta Fresku</t>
  </si>
  <si>
    <t xml:space="preserve">SHEJNAZE JUKA    </t>
  </si>
  <si>
    <t>Kole Shiroka</t>
  </si>
  <si>
    <t>SHEJNAZE JUKA</t>
  </si>
  <si>
    <t>Social-kulturore</t>
  </si>
  <si>
    <t>Gjuhe e Huaj</t>
  </si>
  <si>
    <t>TEKNOLOGJIKE</t>
  </si>
  <si>
    <t>Valbona Dibra</t>
  </si>
  <si>
    <t>Salvator Kiçi</t>
  </si>
  <si>
    <t>Shkelqim Shima</t>
  </si>
  <si>
    <t>Artistike 4 vjecare</t>
  </si>
  <si>
    <t>E Bashkuar me 9VJ</t>
  </si>
  <si>
    <t>Artistike 3 vjecare</t>
  </si>
  <si>
    <t>Berdice</t>
  </si>
  <si>
    <t>VAUDEJES</t>
  </si>
  <si>
    <t>Vaudejes</t>
  </si>
  <si>
    <t>Fatmir Meti</t>
  </si>
  <si>
    <t xml:space="preserve">Ana e Malit </t>
  </si>
  <si>
    <t>DAJÇ</t>
  </si>
  <si>
    <t>BERDICË</t>
  </si>
  <si>
    <t>NËNË TEREZA</t>
  </si>
  <si>
    <t>Pellumbesha Lleshi</t>
  </si>
  <si>
    <t>Velipoje</t>
  </si>
  <si>
    <t>Mjede</t>
  </si>
  <si>
    <t>Agustin Gavoçi</t>
  </si>
  <si>
    <t>Postribe</t>
  </si>
  <si>
    <t>Shale</t>
  </si>
  <si>
    <t xml:space="preserve">HAXHI SH.SHAMIA </t>
  </si>
  <si>
    <t>Jo Publike</t>
  </si>
  <si>
    <t>ATË PJETËR MESHKALLA</t>
  </si>
  <si>
    <t>Raffaele Lanzilli</t>
  </si>
  <si>
    <t xml:space="preserve">MARIA </t>
  </si>
  <si>
    <t>SCUTARI</t>
  </si>
  <si>
    <t>Violeta Volumi</t>
  </si>
  <si>
    <t>PERPARIMI</t>
  </si>
  <si>
    <t>Mithat Dibra</t>
  </si>
  <si>
    <t>PETER  MAHRINGER</t>
  </si>
  <si>
    <t>Gerlinde Tagini</t>
  </si>
  <si>
    <t>5 Vjecare</t>
  </si>
  <si>
    <t>DITURIA</t>
  </si>
  <si>
    <t>Femer</t>
  </si>
  <si>
    <t>I Lart</t>
  </si>
  <si>
    <t>Natën</t>
  </si>
  <si>
    <t xml:space="preserve">VAUDEJES </t>
  </si>
  <si>
    <t>HAXHI SH.SHAMIA</t>
  </si>
  <si>
    <t>Jopublike</t>
  </si>
  <si>
    <t>Raffaele Lancilli</t>
  </si>
  <si>
    <t>Ahmet Yilmaz</t>
  </si>
  <si>
    <t>Rachele Torehia</t>
  </si>
  <si>
    <t>Mesues     (perfshire drejtuesit)</t>
  </si>
  <si>
    <t>Drejtues        (drejtor+n/drejtor)</t>
  </si>
  <si>
    <t>Shkolla "Arben Broci"</t>
  </si>
  <si>
    <t>Mekanike (2+1+1)</t>
  </si>
  <si>
    <t>Sherbime mjetesh (2+1+1)</t>
  </si>
  <si>
    <t>Elektroteknike (2+1+1)</t>
  </si>
  <si>
    <t>TIK (2+2)</t>
  </si>
  <si>
    <t>Shkolla "Shejnaze Juka"</t>
  </si>
  <si>
    <t>Bilingua Frengjisht</t>
  </si>
  <si>
    <t>Anglisht-Gjermanisht</t>
  </si>
  <si>
    <t>Anglisht-Frengjisht</t>
  </si>
  <si>
    <t>Gjermanisht-Anglisht</t>
  </si>
  <si>
    <t>Anglisht-Italisht</t>
  </si>
  <si>
    <t>Shkolla "Teknologjike"</t>
  </si>
  <si>
    <t>Ekonomike (2+2)</t>
  </si>
  <si>
    <t>Hoteleri-Turizëm (2+1+1)</t>
  </si>
  <si>
    <t>Konfeksione (2+1+1)</t>
  </si>
  <si>
    <t>Konfeksion (Nata)</t>
  </si>
  <si>
    <t>Shkolla "Kolë Idromeno"</t>
  </si>
  <si>
    <t>Teknikë ndertimi (2+1+1)</t>
  </si>
  <si>
    <t>Hidraulike (2+1+1)</t>
  </si>
  <si>
    <t>Shkolla "Kolë Margjini"</t>
  </si>
  <si>
    <t xml:space="preserve">Pyje (2+2) </t>
  </si>
  <si>
    <t>Perpunim druri (2+1+1)</t>
  </si>
  <si>
    <t>Pyje (Nata)</t>
  </si>
  <si>
    <t>Perpunim Druri (Nata)</t>
  </si>
  <si>
    <t>Shkolla "Zija Buliqi"</t>
  </si>
  <si>
    <t>Veterinari (4 vjeçare)</t>
  </si>
  <si>
    <t>Shkolla "Ndre Mjeda"</t>
  </si>
  <si>
    <t>Ekonomi Bujqësore (Nata)</t>
  </si>
  <si>
    <t>Shkolla "Trush"</t>
  </si>
  <si>
    <t>Shkolla "Prenkë Jakova"</t>
  </si>
  <si>
    <t>Muzikë (3 vjeçare)</t>
  </si>
  <si>
    <t>Muzikë (4 vjeçare)</t>
  </si>
  <si>
    <t>Pikturë (4 vjeçare)</t>
  </si>
  <si>
    <t>Teknologji Informacioni</t>
  </si>
  <si>
    <t>Shkolla " Peter marhinger"</t>
  </si>
  <si>
    <t xml:space="preserve">                  VITI SHKOLLOR 2013-2014 (SIPAS DEGEVE)</t>
  </si>
  <si>
    <t xml:space="preserve">                       VITI SHKOLLOR 2013-2014</t>
  </si>
  <si>
    <t xml:space="preserve">                           VITI SHKOLLOR 2013-2014</t>
  </si>
  <si>
    <t xml:space="preserve">KAÇ  </t>
  </si>
  <si>
    <t xml:space="preserve">OBOT </t>
  </si>
  <si>
    <t xml:space="preserve">COR JESU </t>
  </si>
  <si>
    <t>13,245,67,79</t>
  </si>
  <si>
    <t xml:space="preserve">OBLIKË   </t>
  </si>
  <si>
    <t>135,24,68,79</t>
  </si>
  <si>
    <t>12345,68,79</t>
  </si>
  <si>
    <t>13,24,68,79</t>
  </si>
  <si>
    <t>2345,68,79</t>
  </si>
  <si>
    <t xml:space="preserve">MEHMET SHPENDI   </t>
  </si>
  <si>
    <t xml:space="preserve">  </t>
  </si>
  <si>
    <t>24,68,79</t>
  </si>
  <si>
    <t>1235,68,79</t>
  </si>
  <si>
    <t>0674060471</t>
  </si>
  <si>
    <t>02242773</t>
  </si>
  <si>
    <t>Shkolla 9-vjeçare "Ismail Qemalii" Shkoder</t>
  </si>
  <si>
    <t>0674060672</t>
  </si>
  <si>
    <t>02243762</t>
  </si>
  <si>
    <t>Shkolla 9-vjeçare "Salo Halili" Shkoder</t>
  </si>
  <si>
    <t>0674060589</t>
  </si>
  <si>
    <t>02246666</t>
  </si>
  <si>
    <t>Shkolla 9-vjeçare "Azem Hajdari" Shkoder</t>
  </si>
  <si>
    <t>0674060423</t>
  </si>
  <si>
    <t>02248904</t>
  </si>
  <si>
    <t>Shkolla 9-vjeçare "Xhel Fishta" Shkoder</t>
  </si>
  <si>
    <t>0674060102</t>
  </si>
  <si>
    <t>02243763</t>
  </si>
  <si>
    <t>Shkolla 9-vjeçare "Skenderbeg" Shkoder</t>
  </si>
  <si>
    <t>0674060434</t>
  </si>
  <si>
    <t>02240950</t>
  </si>
  <si>
    <t>Shkolla 9-vjeçare "Pashko Vasai" Shkoder</t>
  </si>
  <si>
    <t>0674061111</t>
  </si>
  <si>
    <t>02243769</t>
  </si>
  <si>
    <t>Shkolla 9-vjeçare "Branko Kadia" Shkoder</t>
  </si>
  <si>
    <t>0674060726</t>
  </si>
  <si>
    <t>02249660</t>
  </si>
  <si>
    <t>Shkolla 9-vjeçare "Mati Logoreci" Shkoder</t>
  </si>
  <si>
    <t>0674061094</t>
  </si>
  <si>
    <t>02243754</t>
  </si>
  <si>
    <t>Shkolla 9-vjeçare "Ndoc Mazi" Shkoder</t>
  </si>
  <si>
    <t>0674060195</t>
  </si>
  <si>
    <t>Shkolla 9-vjeçare "Martin Camaj" Shkoder</t>
  </si>
  <si>
    <t>0674060149</t>
  </si>
  <si>
    <t>02243759</t>
  </si>
  <si>
    <t>Shkolla 9-vjeçare "Deshmoret e Prishtines" Shkoder</t>
  </si>
  <si>
    <t>0674060177</t>
  </si>
  <si>
    <t>02242762</t>
  </si>
  <si>
    <t>Shkolla 9-vjeçare "Ali Laçej" Shkoder</t>
  </si>
  <si>
    <t>0674060055</t>
  </si>
  <si>
    <t>02243760</t>
  </si>
  <si>
    <t>Shkolla 9-vjeçare "Ndre Mjeda" Shkoder</t>
  </si>
  <si>
    <t>0674060326</t>
  </si>
  <si>
    <t>Shkolla 9-vjeçare "Isuf Tabaku"Ajasem Shkoder</t>
  </si>
  <si>
    <t>0674060118</t>
  </si>
  <si>
    <t>Shkolla 9-vjeçare "Ruzhdi Daca"Bahçallek,Shkoder</t>
  </si>
  <si>
    <t>0674060852</t>
  </si>
  <si>
    <t>02242794</t>
  </si>
  <si>
    <t>Shkolla e mesme "Preke Jakova" Shkoder</t>
  </si>
  <si>
    <t>0674060455</t>
  </si>
  <si>
    <t>Shkolla e handikapateve "3 Dhjetori" Shkoder</t>
  </si>
  <si>
    <t>0674060131</t>
  </si>
  <si>
    <t>Shkolla 9-vjeçare "Shirokë" Shkoder</t>
  </si>
  <si>
    <t>Shkolla 9-vjeçare "Zogaj" Shkoder</t>
  </si>
  <si>
    <t>0674060897</t>
  </si>
  <si>
    <t>Shkolla 9-vjeçare "Isa Jakupi" Dobraç</t>
  </si>
  <si>
    <t>0674060892</t>
  </si>
  <si>
    <t>Shkolla 9-vjeçare "Haxhi Hajdari"Golem</t>
  </si>
  <si>
    <t>0674060167</t>
  </si>
  <si>
    <t>Shkolla 9-vjeçare "Grudë e Re"</t>
  </si>
  <si>
    <t>0674060583</t>
  </si>
  <si>
    <t>Shkolla 9-vjeçare "Hot i Ri</t>
  </si>
  <si>
    <t>0674060413</t>
  </si>
  <si>
    <t>Shkolla 9-vjeçare "Bardhej"</t>
  </si>
  <si>
    <t>0674060157</t>
  </si>
  <si>
    <t>Shkolla 9-vjeçare "Shtoj i Ri"</t>
  </si>
  <si>
    <t>0674060129</t>
  </si>
  <si>
    <t>Shkolla 9-vjeçare "Guci e Re"</t>
  </si>
  <si>
    <t>0674060904</t>
  </si>
  <si>
    <t>Shkolla 9-vjeçare "Shtoj i Vjeter"</t>
  </si>
  <si>
    <t>0674060120</t>
  </si>
  <si>
    <t>Shkolla 9-vjeçare "Zues"</t>
  </si>
  <si>
    <t>674060160</t>
  </si>
  <si>
    <t>026290266</t>
  </si>
  <si>
    <t>Shkolla 9-vjeçare "Oblikë"Komuna Ana e Malit</t>
  </si>
  <si>
    <t>0674060139</t>
  </si>
  <si>
    <t>026290275</t>
  </si>
  <si>
    <t>Shkolla 9-vjeçare "Obot"Komuna Ana e Malit</t>
  </si>
  <si>
    <t>0674060668</t>
  </si>
  <si>
    <t>026290149</t>
  </si>
  <si>
    <t>Shkolla 9-vjeçare "Elbacë"Komuna Ana e Malit</t>
  </si>
  <si>
    <t>0674060169</t>
  </si>
  <si>
    <t>026290169</t>
  </si>
  <si>
    <t>Shkolla 9-vjeçare "Muriqan"Komuna Ana e Malit</t>
  </si>
  <si>
    <t>0674060580</t>
  </si>
  <si>
    <t>026670277</t>
  </si>
  <si>
    <t>Shkolla e mesme e Bashkuar "Berdicë"</t>
  </si>
  <si>
    <t>0674060116</t>
  </si>
  <si>
    <t>Shkolla 9-vjeçare "Berdicë e Siperme"</t>
  </si>
  <si>
    <t>0674060224</t>
  </si>
  <si>
    <t>Shkolla 9-vjeçare "Beltojë"Komuna Berdicë</t>
  </si>
  <si>
    <t>0674060991</t>
  </si>
  <si>
    <t>026670279</t>
  </si>
  <si>
    <t>Shkolla 9-vjeçare "Trush"Komuna Berdicë</t>
  </si>
  <si>
    <t>0674060756</t>
  </si>
  <si>
    <t>Shkolla e mesme e Bashkuar "Laç-Vaudejës"</t>
  </si>
  <si>
    <t>0674060586</t>
  </si>
  <si>
    <t>Shkolla e mesme e Bashkuar "Mjedë"Vaudejës</t>
  </si>
  <si>
    <t>0674060166</t>
  </si>
  <si>
    <t>Shkolla 9-vjeçare "Shelqet"Vaudejës</t>
  </si>
  <si>
    <t>0674060588</t>
  </si>
  <si>
    <t>026622387</t>
  </si>
  <si>
    <t>Shkolla 9-vjeçare "Kaç-Naraç"Vaudejës</t>
  </si>
  <si>
    <t>0674060572</t>
  </si>
  <si>
    <t>Shkolla 9-vjeçare "Karmë"Vaudejës</t>
  </si>
  <si>
    <t>0674060577</t>
  </si>
  <si>
    <t>Shkolla 9-vjeçare "Gomsiqe"Vaudejës</t>
  </si>
  <si>
    <t>0674060923</t>
  </si>
  <si>
    <t>Shkolla 9-vjeçare "Mes-Myselim"Postribë</t>
  </si>
  <si>
    <t>0674060670</t>
  </si>
  <si>
    <t>026420209</t>
  </si>
  <si>
    <t>Shkolla e mesme e Bashkuar "Adem Haxhia"Postribë</t>
  </si>
  <si>
    <t>026420442</t>
  </si>
  <si>
    <t>Shkolla 9-vjeçare "Dragoç"Postribë</t>
  </si>
  <si>
    <t>Shkolla 9-vjeçare "Domën"Postribë</t>
  </si>
  <si>
    <t>0674060671</t>
  </si>
  <si>
    <t>026420351</t>
  </si>
  <si>
    <t>Shkolla 9-vjeçare "Drisht"Postribë</t>
  </si>
  <si>
    <t>0674060147</t>
  </si>
  <si>
    <t>Shkolla 9-vjeçare "Ura e Shtrejtë"Postribë</t>
  </si>
  <si>
    <t>0674060815</t>
  </si>
  <si>
    <t>Shkolla 9-vjeçare "Prekal"Postribë</t>
  </si>
  <si>
    <t>0674060574</t>
  </si>
  <si>
    <t>Shkolla e mesme e Bashkuar "Mehmet Shpendi"Shalë</t>
  </si>
  <si>
    <t>0674060575</t>
  </si>
  <si>
    <t>Shkolla 9-vjeçare "Gimaj"Shalë</t>
  </si>
  <si>
    <t>0674060063</t>
  </si>
  <si>
    <t>026460043</t>
  </si>
  <si>
    <t>Shkolla e mesme e Bashkuar "Gur i Zi"</t>
  </si>
  <si>
    <t>0674060088</t>
  </si>
  <si>
    <t>026460324</t>
  </si>
  <si>
    <t>Shkolla 9-vjeçare "Rrenc"Gur i Zi</t>
  </si>
  <si>
    <t>0674060133</t>
  </si>
  <si>
    <t>Shkolla 9-vjeçare "Kuç"Gur i Zi</t>
  </si>
  <si>
    <t>0674060101</t>
  </si>
  <si>
    <t>Shkolla 9-vjeçare "Vukatanë"Gur i Zi</t>
  </si>
  <si>
    <t>0674060066</t>
  </si>
  <si>
    <t>026460255</t>
  </si>
  <si>
    <t>Shkolla 9-vjeçare "Juban"Gur i Zi</t>
  </si>
  <si>
    <t>0674060117</t>
  </si>
  <si>
    <t>Shkolla 9-vjeçare "Sheldi"Gur i Zi</t>
  </si>
  <si>
    <t>0674060578</t>
  </si>
  <si>
    <t>026460151</t>
  </si>
  <si>
    <t>Shkolla 9-vjeçare "Rragam"Gur i Zi</t>
  </si>
  <si>
    <t>0674060410</t>
  </si>
  <si>
    <t>Shkolla 9-vjeçare "Ndreaj Shosh"Komuna Shosh</t>
  </si>
  <si>
    <t>0674060409</t>
  </si>
  <si>
    <t>Shkolla 9-vjeçare "Palaj-Shosh"Komuna Shosh</t>
  </si>
  <si>
    <t>0674060411</t>
  </si>
  <si>
    <t>Shkolla 9-vjeçare "Bruçaj"Komuna Pult</t>
  </si>
  <si>
    <t>0674060289</t>
  </si>
  <si>
    <t>026620173</t>
  </si>
  <si>
    <t>Shkolla e mesme e Bashkuar "Gjon Ndoci"Bushat</t>
  </si>
  <si>
    <t>0674060660</t>
  </si>
  <si>
    <t>026622586</t>
  </si>
  <si>
    <t>Shkolla 9-vjeçare "Kosmaç"Bushat</t>
  </si>
  <si>
    <t>0674061142</t>
  </si>
  <si>
    <t>0674060576</t>
  </si>
  <si>
    <t>026621247</t>
  </si>
  <si>
    <t>Shkolla 9-vjeçare "Melgushë"Bushat</t>
  </si>
  <si>
    <t>067406xxxx</t>
  </si>
  <si>
    <t>026621031</t>
  </si>
  <si>
    <t>Shkolla 9-vjeçare "Rranxa"Bushat</t>
  </si>
  <si>
    <t>0674060148</t>
  </si>
  <si>
    <t>Shkolla 9-vjeçare "Fshat i Ri"Bushat</t>
  </si>
  <si>
    <t>0674060891</t>
  </si>
  <si>
    <t>026622587</t>
  </si>
  <si>
    <t>Shkolla 9-vjeçare "Stajka"Bushat</t>
  </si>
  <si>
    <t>026620305</t>
  </si>
  <si>
    <t>Shkolla e mesme e Bashkuar "Lushkolla"Barbullush</t>
  </si>
  <si>
    <t>0682740080</t>
  </si>
  <si>
    <t>Shkolla 9-vjeçare "Kisharrë"Komuna Temal</t>
  </si>
  <si>
    <t>0674060579</t>
  </si>
  <si>
    <t>Shkolla 9-vjeçare "Koman"Komuna Temal</t>
  </si>
  <si>
    <t>0674060127</t>
  </si>
  <si>
    <t>Shkolla 9-vjeçare "Toplane"Komuna Temal</t>
  </si>
  <si>
    <t>0674060153</t>
  </si>
  <si>
    <t>Shkolla 9-vjeçare "Kodernikaj"Komuna Shllak</t>
  </si>
  <si>
    <t>0674060230</t>
  </si>
  <si>
    <t>026560279</t>
  </si>
  <si>
    <t>Shkolla e mesme e Bashkuar "Pistull"Hajmel</t>
  </si>
  <si>
    <t>0674060573</t>
  </si>
  <si>
    <t>Shkolla 9-vjeçare "Nenshatë"Komuna Hajmel</t>
  </si>
  <si>
    <t>0674060658</t>
  </si>
  <si>
    <t>026560249</t>
  </si>
  <si>
    <t>Shkolla e mesme e Bashkuar "Hajmel"</t>
  </si>
  <si>
    <t>0674060507</t>
  </si>
  <si>
    <t>026720521</t>
  </si>
  <si>
    <t>Shkolla e mesme e Bashkuar "Dajçi Ri"Dajç</t>
  </si>
  <si>
    <t>0674060155</t>
  </si>
  <si>
    <t>026720048</t>
  </si>
  <si>
    <t>Shkolla 9-vjeçare "Shirq-Mushan"Komuna Dajç</t>
  </si>
  <si>
    <t>674060113</t>
  </si>
  <si>
    <t>026720014</t>
  </si>
  <si>
    <t>Shkolla 9-vjeçare "Samrish I Ri"Komuna Dajç</t>
  </si>
  <si>
    <t>026720434</t>
  </si>
  <si>
    <t>Shkolla 9-vjeçare "Pentar"Komuna Dajç</t>
  </si>
  <si>
    <t>0674060591</t>
  </si>
  <si>
    <t>Shkolla e mesme e Bashkuar "Nikolle Zagoriani"Velipojë</t>
  </si>
  <si>
    <t>Shkolla 9-vjeçare "Velipoje e Re"Plazh Velipojë</t>
  </si>
  <si>
    <t>0674060582</t>
  </si>
  <si>
    <t>Shkolla 9-vjeçare "Mnele e Madhe"Komuna Mnelë-Vig</t>
  </si>
  <si>
    <t>0674051528</t>
  </si>
  <si>
    <t>Lagja:Vojo Kushi,Rus Shkoder</t>
  </si>
  <si>
    <t>0674051526</t>
  </si>
  <si>
    <t>02248240</t>
  </si>
  <si>
    <t>Lagja:Qemal Stafa,Rruga:Bon Bosko Nr.10</t>
  </si>
  <si>
    <t>0674051525</t>
  </si>
  <si>
    <t>02248219</t>
  </si>
  <si>
    <t>Lagja: Mark LulaRruga :Nene Klelia.M</t>
  </si>
  <si>
    <t>0674051527</t>
  </si>
  <si>
    <t xml:space="preserve">Lagja:Vasil Shanto, Rruga: 13 Dhjetori </t>
  </si>
  <si>
    <t>0674051538</t>
  </si>
  <si>
    <t>02246423</t>
  </si>
  <si>
    <t>Lagja: 3 Herojte, Rruga: Skenderbeg Nr.63</t>
  </si>
  <si>
    <t>0692268080</t>
  </si>
  <si>
    <t>02243572</t>
  </si>
  <si>
    <t>Lagja:Luguçezme Rruga "Hotel Argenti"</t>
  </si>
  <si>
    <t>02244535</t>
  </si>
  <si>
    <t>Lagja: Guerile, Rruga: Kodra Shkoder</t>
  </si>
  <si>
    <t>0674051531</t>
  </si>
  <si>
    <t>Lagja:Vojo Kushi, Rruga 7 Shkurti</t>
  </si>
  <si>
    <t>0674051532</t>
  </si>
  <si>
    <t>02243810</t>
  </si>
  <si>
    <t>Lagja: Tom Kola, Rruga: Gjon Buzuku</t>
  </si>
  <si>
    <t>02243630</t>
  </si>
  <si>
    <t>Lagja: Kongresi I Permetit, Rruga: Ali Kelmendi</t>
  </si>
  <si>
    <t>0674051534</t>
  </si>
  <si>
    <t>02250600</t>
  </si>
  <si>
    <t>Lagja: Partizani, Rruga: Fahri Ramadani Nr.22</t>
  </si>
  <si>
    <t>0674051537</t>
  </si>
  <si>
    <t>Lagja:Qafhardhi,Rr:Nene Klelja</t>
  </si>
  <si>
    <t>0674051536</t>
  </si>
  <si>
    <t>Lagja:Dugajet e reja,Rruga Hysej</t>
  </si>
  <si>
    <t>Velipoje e Re Sektor</t>
  </si>
  <si>
    <t>Artistike 3 vjeçare</t>
  </si>
  <si>
    <t>Bujqësi (2+1+1)</t>
  </si>
  <si>
    <t>Ekonomi Bujqësore (2+1+1)</t>
  </si>
  <si>
    <t>Ekonomi Bujqësore(2+1+1)</t>
  </si>
  <si>
    <t>Teknologji agroushqim. (2+1+1)</t>
  </si>
  <si>
    <t>0674060269</t>
  </si>
  <si>
    <t>02242381</t>
  </si>
  <si>
    <t>Shkolla e mesme e pergjithshme "28 Nëntori"Shkoder</t>
  </si>
  <si>
    <t>0674060239</t>
  </si>
  <si>
    <t>02242791</t>
  </si>
  <si>
    <t>Shkolla e mesme e pergjithshme "Jordan Misja"Shkoder</t>
  </si>
  <si>
    <t>0674061049</t>
  </si>
  <si>
    <t>02242519</t>
  </si>
  <si>
    <t>Shkolla e mesme e pergjithshme "Oso Kuka"Shkoder</t>
  </si>
  <si>
    <t>0674061083</t>
  </si>
  <si>
    <t>Shkolla e mesme e Ndertimit "Kolë Idromenp"Shkoder</t>
  </si>
  <si>
    <t>0674060850</t>
  </si>
  <si>
    <t>02243781</t>
  </si>
  <si>
    <t>Shkolla e meseme Industriale "Arben Broci"Shkoder</t>
  </si>
  <si>
    <t>0674060843</t>
  </si>
  <si>
    <t>02247987</t>
  </si>
  <si>
    <t>Shkolla e mesme Pyjore "Kolë Margjini"</t>
  </si>
  <si>
    <t>0674060661</t>
  </si>
  <si>
    <t>02242751</t>
  </si>
  <si>
    <t>Shkolla e Gjuheve të Huaja "Shejnaze Juka"</t>
  </si>
  <si>
    <t>0674061100</t>
  </si>
  <si>
    <t>02242091</t>
  </si>
  <si>
    <t>Shkolla e mesme profesionale "Teknologjike"Shkoder</t>
  </si>
  <si>
    <t>0674060325</t>
  </si>
  <si>
    <t>Shkolla e mesme Veterinare "Zija Buliqi"</t>
  </si>
  <si>
    <t>0674060585</t>
  </si>
  <si>
    <t>Shkolla e mesme e Fermereve "Nuri Bushati" Bushat</t>
  </si>
  <si>
    <t>Shkolla e mesme artistike "Prekë Jakova"</t>
  </si>
  <si>
    <t>Shkolla MB "Trush"Komuna Berdicë</t>
  </si>
  <si>
    <t>Shkolla e mesme e Bashkuar Laç-Vaudejes</t>
  </si>
  <si>
    <t>0674060229</t>
  </si>
  <si>
    <t>026290360</t>
  </si>
  <si>
    <t>Shkolla e mesme e Përgjithshme "Oblike"Ana e Malit</t>
  </si>
  <si>
    <t>Shkolla e mesme e Bashkuar "Dajç i Ri" Dajç</t>
  </si>
  <si>
    <t>Shkolla e mesme e Bashkuar "Bërdicë" K.Berdice</t>
  </si>
  <si>
    <t>Shkolla e mesme e Bashkuar "Mjedë"Vaudejes</t>
  </si>
  <si>
    <t>Shkolla e mesme e Bashkuar "Gur I Zi"</t>
  </si>
  <si>
    <t>02248268</t>
  </si>
  <si>
    <t>Lagja:Vasil Shanto,Rruga:Baron Nopça</t>
  </si>
  <si>
    <t>Lagja: Guerile, Rruga: Kodra</t>
  </si>
  <si>
    <t>0674051535</t>
  </si>
  <si>
    <t>Lagja:Tom Kola, Rruga: Daniel Matlia Nr.32</t>
  </si>
  <si>
    <t>0694045899</t>
  </si>
  <si>
    <t>Lagja:Vojo Kushi, Rruga Hysaj,Shkoder</t>
  </si>
  <si>
    <t>0692742258</t>
  </si>
  <si>
    <t>250274</t>
  </si>
  <si>
    <t>Qaf-Hardhi, Te ish Pelhurat Shkoder</t>
  </si>
  <si>
    <t>Lagja:V.Kushi,</t>
  </si>
  <si>
    <t xml:space="preserve">DITURIA     </t>
  </si>
  <si>
    <t>Petrit Prroni</t>
  </si>
  <si>
    <t xml:space="preserve">JAKAJ </t>
  </si>
  <si>
    <t xml:space="preserve">DERRAJ   </t>
  </si>
  <si>
    <t>Gjovalin Kodra</t>
  </si>
  <si>
    <t>Arben Sula</t>
  </si>
  <si>
    <t>XIII+XIV</t>
  </si>
  <si>
    <t xml:space="preserve">ARBEN BROCI </t>
  </si>
  <si>
    <t xml:space="preserve">RUZHDI DACA    </t>
  </si>
  <si>
    <t xml:space="preserve">SHELQET  </t>
  </si>
  <si>
    <t xml:space="preserve">SHELDI   </t>
  </si>
  <si>
    <t xml:space="preserve">NIKOLLË ZOGORIAN </t>
  </si>
  <si>
    <t xml:space="preserve">ISMAIL QEMALI                    </t>
  </si>
  <si>
    <t xml:space="preserve">ASHTË </t>
  </si>
  <si>
    <t xml:space="preserve">28 NËNTORI                  </t>
  </si>
  <si>
    <t xml:space="preserve">28 NËNTORI            </t>
  </si>
  <si>
    <t xml:space="preserve">28 NËNTORI   </t>
  </si>
  <si>
    <t xml:space="preserve">ISMAIL QEMALI               </t>
  </si>
</sst>
</file>

<file path=xl/styles.xml><?xml version="1.0" encoding="utf-8"?>
<styleSheet xmlns="http://schemas.openxmlformats.org/spreadsheetml/2006/main">
  <numFmts count="1">
    <numFmt numFmtId="164" formatCode="[$-41C]General"/>
  </numFmts>
  <fonts count="26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  <charset val="238"/>
    </font>
    <font>
      <sz val="12"/>
      <color indexed="16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</fonts>
  <fills count="66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indexed="22"/>
        <bgColor indexed="19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8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39997558519241921"/>
        <bgColor rgb="FF00FF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0"/>
        <bgColor indexed="8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00FF00"/>
        <bgColor indexed="8"/>
      </patternFill>
    </fill>
    <fill>
      <patternFill patternType="solid">
        <fgColor rgb="FFFF99C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8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9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4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0" fillId="0" borderId="0"/>
  </cellStyleXfs>
  <cellXfs count="787">
    <xf numFmtId="0" fontId="0" fillId="0" borderId="0" xfId="0"/>
    <xf numFmtId="0" fontId="4" fillId="11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/>
    <xf numFmtId="0" fontId="4" fillId="11" borderId="22" xfId="0" applyFont="1" applyFill="1" applyBorder="1"/>
    <xf numFmtId="0" fontId="6" fillId="12" borderId="22" xfId="2" applyFont="1" applyFill="1" applyBorder="1" applyAlignment="1">
      <alignment horizontal="right" wrapText="1"/>
    </xf>
    <xf numFmtId="0" fontId="6" fillId="12" borderId="25" xfId="2" applyFont="1" applyFill="1" applyBorder="1" applyAlignment="1">
      <alignment horizontal="right" wrapText="1"/>
    </xf>
    <xf numFmtId="0" fontId="7" fillId="5" borderId="25" xfId="0" applyFont="1" applyFill="1" applyBorder="1"/>
    <xf numFmtId="0" fontId="6" fillId="13" borderId="25" xfId="2" applyFont="1" applyFill="1" applyBorder="1" applyAlignment="1">
      <alignment horizontal="right" wrapText="1"/>
    </xf>
    <xf numFmtId="0" fontId="6" fillId="6" borderId="25" xfId="2" applyFont="1" applyFill="1" applyBorder="1"/>
    <xf numFmtId="0" fontId="7" fillId="6" borderId="25" xfId="0" applyFont="1" applyFill="1" applyBorder="1"/>
    <xf numFmtId="0" fontId="6" fillId="14" borderId="25" xfId="2" applyFont="1" applyFill="1" applyBorder="1" applyAlignment="1">
      <alignment horizontal="right" wrapText="1"/>
    </xf>
    <xf numFmtId="0" fontId="4" fillId="7" borderId="25" xfId="0" applyFont="1" applyFill="1" applyBorder="1"/>
    <xf numFmtId="0" fontId="7" fillId="7" borderId="25" xfId="0" applyFont="1" applyFill="1" applyBorder="1"/>
    <xf numFmtId="0" fontId="6" fillId="15" borderId="25" xfId="2" applyFont="1" applyFill="1" applyBorder="1" applyAlignment="1">
      <alignment horizontal="right" wrapText="1"/>
    </xf>
    <xf numFmtId="0" fontId="7" fillId="16" borderId="25" xfId="0" applyFont="1" applyFill="1" applyBorder="1"/>
    <xf numFmtId="0" fontId="4" fillId="9" borderId="25" xfId="0" applyFont="1" applyFill="1" applyBorder="1"/>
    <xf numFmtId="0" fontId="4" fillId="3" borderId="25" xfId="0" applyFont="1" applyFill="1" applyBorder="1"/>
    <xf numFmtId="0" fontId="4" fillId="3" borderId="25" xfId="0" applyFont="1" applyFill="1" applyBorder="1" applyAlignment="1"/>
    <xf numFmtId="0" fontId="6" fillId="13" borderId="22" xfId="2" applyFont="1" applyFill="1" applyBorder="1" applyAlignment="1">
      <alignment horizontal="right" wrapText="1"/>
    </xf>
    <xf numFmtId="0" fontId="6" fillId="6" borderId="22" xfId="2" applyFont="1" applyFill="1" applyBorder="1"/>
    <xf numFmtId="0" fontId="6" fillId="14" borderId="22" xfId="2" applyFont="1" applyFill="1" applyBorder="1" applyAlignment="1">
      <alignment horizontal="right" wrapText="1"/>
    </xf>
    <xf numFmtId="0" fontId="4" fillId="7" borderId="22" xfId="0" applyFont="1" applyFill="1" applyBorder="1"/>
    <xf numFmtId="0" fontId="6" fillId="15" borderId="22" xfId="2" applyFont="1" applyFill="1" applyBorder="1" applyAlignment="1">
      <alignment horizontal="right" wrapText="1"/>
    </xf>
    <xf numFmtId="0" fontId="4" fillId="9" borderId="22" xfId="0" applyFont="1" applyFill="1" applyBorder="1"/>
    <xf numFmtId="0" fontId="4" fillId="3" borderId="22" xfId="0" applyFont="1" applyFill="1" applyBorder="1"/>
    <xf numFmtId="0" fontId="4" fillId="3" borderId="22" xfId="0" applyFont="1" applyFill="1" applyBorder="1" applyAlignment="1"/>
    <xf numFmtId="0" fontId="4" fillId="0" borderId="22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0" borderId="22" xfId="3" applyFont="1" applyBorder="1" applyAlignment="1">
      <alignment horizontal="left"/>
    </xf>
    <xf numFmtId="0" fontId="4" fillId="4" borderId="22" xfId="0" applyFont="1" applyFill="1" applyBorder="1" applyProtection="1">
      <protection locked="0"/>
    </xf>
    <xf numFmtId="0" fontId="4" fillId="0" borderId="22" xfId="3" applyFont="1" applyFill="1" applyBorder="1" applyAlignment="1">
      <alignment horizontal="left"/>
    </xf>
    <xf numFmtId="0" fontId="4" fillId="11" borderId="22" xfId="3" applyFont="1" applyFill="1" applyBorder="1" applyAlignment="1">
      <alignment horizontal="left"/>
    </xf>
    <xf numFmtId="0" fontId="4" fillId="0" borderId="22" xfId="0" applyFont="1" applyFill="1" applyBorder="1" applyProtection="1">
      <protection locked="0"/>
    </xf>
    <xf numFmtId="0" fontId="6" fillId="18" borderId="22" xfId="2" applyFont="1" applyFill="1" applyBorder="1" applyAlignment="1">
      <alignment horizontal="right" wrapText="1"/>
    </xf>
    <xf numFmtId="0" fontId="6" fillId="0" borderId="22" xfId="4" applyFont="1" applyFill="1" applyBorder="1" applyAlignment="1">
      <alignment horizontal="left" wrapText="1"/>
    </xf>
    <xf numFmtId="0" fontId="6" fillId="0" borderId="22" xfId="4" applyFont="1" applyFill="1" applyBorder="1" applyAlignment="1">
      <alignment wrapText="1"/>
    </xf>
    <xf numFmtId="0" fontId="6" fillId="11" borderId="22" xfId="5" applyFont="1" applyFill="1" applyBorder="1" applyAlignment="1">
      <alignment horizontal="left" wrapText="1"/>
    </xf>
    <xf numFmtId="0" fontId="4" fillId="0" borderId="22" xfId="6" applyFont="1" applyBorder="1" applyAlignment="1">
      <alignment horizontal="left"/>
    </xf>
    <xf numFmtId="0" fontId="4" fillId="0" borderId="22" xfId="6" applyFont="1" applyBorder="1"/>
    <xf numFmtId="0" fontId="6" fillId="11" borderId="22" xfId="4" applyFont="1" applyFill="1" applyBorder="1" applyAlignment="1">
      <alignment wrapText="1"/>
    </xf>
    <xf numFmtId="0" fontId="4" fillId="11" borderId="22" xfId="6" applyFont="1" applyFill="1" applyBorder="1"/>
    <xf numFmtId="0" fontId="6" fillId="0" borderId="22" xfId="7" applyFont="1" applyFill="1" applyBorder="1" applyAlignment="1">
      <alignment horizontal="left" wrapText="1"/>
    </xf>
    <xf numFmtId="0" fontId="4" fillId="4" borderId="22" xfId="3" applyFont="1" applyFill="1" applyBorder="1" applyAlignment="1">
      <alignment horizontal="left"/>
    </xf>
    <xf numFmtId="0" fontId="4" fillId="4" borderId="22" xfId="0" applyFont="1" applyFill="1" applyBorder="1"/>
    <xf numFmtId="0" fontId="4" fillId="7" borderId="22" xfId="0" applyFont="1" applyFill="1" applyBorder="1" applyAlignment="1"/>
    <xf numFmtId="0" fontId="4" fillId="6" borderId="22" xfId="0" applyFont="1" applyFill="1" applyBorder="1" applyAlignment="1"/>
    <xf numFmtId="0" fontId="4" fillId="11" borderId="25" xfId="0" applyFont="1" applyFill="1" applyBorder="1" applyAlignment="1">
      <alignment horizontal="left"/>
    </xf>
    <xf numFmtId="0" fontId="4" fillId="11" borderId="25" xfId="0" applyFont="1" applyFill="1" applyBorder="1"/>
    <xf numFmtId="0" fontId="4" fillId="5" borderId="22" xfId="0" applyFont="1" applyFill="1" applyBorder="1" applyAlignment="1"/>
    <xf numFmtId="0" fontId="4" fillId="0" borderId="22" xfId="0" applyFont="1" applyFill="1" applyBorder="1"/>
    <xf numFmtId="0" fontId="4" fillId="0" borderId="25" xfId="0" applyFont="1" applyBorder="1" applyAlignment="1">
      <alignment horizontal="left"/>
    </xf>
    <xf numFmtId="0" fontId="6" fillId="28" borderId="22" xfId="2" applyFont="1" applyFill="1" applyBorder="1" applyAlignment="1">
      <alignment horizontal="right" wrapText="1"/>
    </xf>
    <xf numFmtId="0" fontId="4" fillId="0" borderId="22" xfId="3" applyFont="1" applyBorder="1"/>
    <xf numFmtId="0" fontId="4" fillId="29" borderId="22" xfId="0" applyFont="1" applyFill="1" applyBorder="1"/>
    <xf numFmtId="0" fontId="6" fillId="33" borderId="22" xfId="5" applyFont="1" applyFill="1" applyBorder="1" applyAlignment="1">
      <alignment wrapText="1"/>
    </xf>
    <xf numFmtId="0" fontId="6" fillId="33" borderId="22" xfId="5" applyFont="1" applyFill="1" applyBorder="1" applyAlignment="1">
      <alignment horizontal="right" wrapText="1"/>
    </xf>
    <xf numFmtId="0" fontId="6" fillId="32" borderId="22" xfId="5" applyFont="1" applyFill="1" applyBorder="1"/>
    <xf numFmtId="0" fontId="4" fillId="33" borderId="22" xfId="5" applyFont="1" applyFill="1" applyBorder="1" applyAlignment="1">
      <alignment wrapText="1"/>
    </xf>
    <xf numFmtId="0" fontId="4" fillId="33" borderId="22" xfId="5" applyFont="1" applyFill="1" applyBorder="1" applyAlignment="1">
      <alignment horizontal="right" wrapText="1"/>
    </xf>
    <xf numFmtId="0" fontId="6" fillId="27" borderId="22" xfId="7" applyFont="1" applyFill="1" applyBorder="1" applyAlignment="1">
      <alignment horizontal="right" wrapText="1"/>
    </xf>
    <xf numFmtId="0" fontId="4" fillId="34" borderId="22" xfId="0" applyFont="1" applyFill="1" applyBorder="1" applyAlignment="1"/>
    <xf numFmtId="0" fontId="4" fillId="35" borderId="22" xfId="0" applyFont="1" applyFill="1" applyBorder="1" applyAlignment="1"/>
    <xf numFmtId="0" fontId="4" fillId="37" borderId="22" xfId="0" applyFont="1" applyFill="1" applyBorder="1" applyAlignment="1"/>
    <xf numFmtId="0" fontId="8" fillId="7" borderId="22" xfId="0" applyFont="1" applyFill="1" applyBorder="1" applyAlignment="1"/>
    <xf numFmtId="0" fontId="8" fillId="35" borderId="22" xfId="0" applyFont="1" applyFill="1" applyBorder="1" applyAlignment="1"/>
    <xf numFmtId="0" fontId="8" fillId="6" borderId="22" xfId="0" applyFont="1" applyFill="1" applyBorder="1" applyAlignment="1"/>
    <xf numFmtId="0" fontId="8" fillId="5" borderId="22" xfId="0" applyFont="1" applyFill="1" applyBorder="1" applyAlignment="1"/>
    <xf numFmtId="0" fontId="16" fillId="35" borderId="22" xfId="0" applyFont="1" applyFill="1" applyBorder="1" applyAlignment="1"/>
    <xf numFmtId="0" fontId="4" fillId="0" borderId="22" xfId="0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4" fillId="0" borderId="22" xfId="3" applyFont="1" applyFill="1" applyBorder="1"/>
    <xf numFmtId="0" fontId="4" fillId="11" borderId="22" xfId="3" applyFont="1" applyFill="1" applyBorder="1" applyAlignment="1">
      <alignment horizontal="center"/>
    </xf>
    <xf numFmtId="0" fontId="6" fillId="45" borderId="25" xfId="2" applyFont="1" applyFill="1" applyBorder="1" applyAlignment="1">
      <alignment horizontal="right" wrapText="1"/>
    </xf>
    <xf numFmtId="0" fontId="6" fillId="45" borderId="22" xfId="2" applyFont="1" applyFill="1" applyBorder="1" applyAlignment="1">
      <alignment horizontal="right" wrapText="1"/>
    </xf>
    <xf numFmtId="3" fontId="6" fillId="45" borderId="22" xfId="2" applyNumberFormat="1" applyFont="1" applyFill="1" applyBorder="1" applyAlignment="1">
      <alignment horizontal="right" wrapText="1"/>
    </xf>
    <xf numFmtId="0" fontId="4" fillId="46" borderId="22" xfId="0" applyFont="1" applyFill="1" applyBorder="1"/>
    <xf numFmtId="0" fontId="4" fillId="29" borderId="22" xfId="0" applyFont="1" applyFill="1" applyBorder="1" applyAlignment="1">
      <alignment horizontal="right"/>
    </xf>
    <xf numFmtId="0" fontId="2" fillId="3" borderId="2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4" fillId="0" borderId="25" xfId="0" applyFont="1" applyBorder="1"/>
    <xf numFmtId="0" fontId="6" fillId="28" borderId="25" xfId="2" applyFont="1" applyFill="1" applyBorder="1" applyAlignment="1">
      <alignment horizontal="right" wrapText="1"/>
    </xf>
    <xf numFmtId="0" fontId="4" fillId="0" borderId="3" xfId="0" applyFont="1" applyFill="1" applyBorder="1"/>
    <xf numFmtId="0" fontId="6" fillId="33" borderId="20" xfId="5" applyFont="1" applyFill="1" applyBorder="1" applyAlignment="1">
      <alignment wrapText="1"/>
    </xf>
    <xf numFmtId="0" fontId="4" fillId="33" borderId="20" xfId="5" applyFont="1" applyFill="1" applyBorder="1" applyAlignment="1">
      <alignment wrapText="1"/>
    </xf>
    <xf numFmtId="0" fontId="6" fillId="33" borderId="21" xfId="5" applyFont="1" applyFill="1" applyBorder="1" applyAlignment="1">
      <alignment horizontal="right" wrapText="1"/>
    </xf>
    <xf numFmtId="0" fontId="6" fillId="33" borderId="21" xfId="5" applyFont="1" applyFill="1" applyBorder="1" applyAlignment="1">
      <alignment wrapText="1"/>
    </xf>
    <xf numFmtId="0" fontId="4" fillId="33" borderId="21" xfId="5" applyFont="1" applyFill="1" applyBorder="1" applyAlignment="1">
      <alignment wrapText="1"/>
    </xf>
    <xf numFmtId="0" fontId="6" fillId="33" borderId="58" xfId="5" applyFont="1" applyFill="1" applyBorder="1" applyAlignment="1">
      <alignment horizontal="right" wrapText="1"/>
    </xf>
    <xf numFmtId="0" fontId="6" fillId="33" borderId="59" xfId="5" applyFont="1" applyFill="1" applyBorder="1" applyAlignment="1">
      <alignment horizontal="right" wrapText="1"/>
    </xf>
    <xf numFmtId="0" fontId="6" fillId="33" borderId="58" xfId="5" applyFont="1" applyFill="1" applyBorder="1" applyAlignment="1">
      <alignment wrapText="1"/>
    </xf>
    <xf numFmtId="0" fontId="6" fillId="33" borderId="59" xfId="5" applyFont="1" applyFill="1" applyBorder="1" applyAlignment="1">
      <alignment wrapText="1"/>
    </xf>
    <xf numFmtId="0" fontId="4" fillId="33" borderId="58" xfId="5" applyFont="1" applyFill="1" applyBorder="1" applyAlignment="1">
      <alignment wrapText="1"/>
    </xf>
    <xf numFmtId="0" fontId="4" fillId="33" borderId="59" xfId="5" applyFont="1" applyFill="1" applyBorder="1" applyAlignment="1">
      <alignment wrapText="1"/>
    </xf>
    <xf numFmtId="0" fontId="6" fillId="33" borderId="20" xfId="5" applyFont="1" applyFill="1" applyBorder="1" applyAlignment="1">
      <alignment horizontal="right" wrapText="1"/>
    </xf>
    <xf numFmtId="0" fontId="4" fillId="33" borderId="20" xfId="5" applyFont="1" applyFill="1" applyBorder="1" applyAlignment="1">
      <alignment horizontal="right" wrapText="1"/>
    </xf>
    <xf numFmtId="0" fontId="4" fillId="33" borderId="21" xfId="5" applyFont="1" applyFill="1" applyBorder="1" applyAlignment="1">
      <alignment horizontal="right" wrapText="1"/>
    </xf>
    <xf numFmtId="0" fontId="4" fillId="33" borderId="58" xfId="5" applyFont="1" applyFill="1" applyBorder="1" applyAlignment="1">
      <alignment horizontal="right" wrapText="1"/>
    </xf>
    <xf numFmtId="0" fontId="4" fillId="33" borderId="59" xfId="5" applyFont="1" applyFill="1" applyBorder="1" applyAlignment="1">
      <alignment horizontal="right" wrapText="1"/>
    </xf>
    <xf numFmtId="0" fontId="6" fillId="32" borderId="21" xfId="5" applyFont="1" applyFill="1" applyBorder="1"/>
    <xf numFmtId="0" fontId="6" fillId="32" borderId="59" xfId="5" applyFont="1" applyFill="1" applyBorder="1"/>
    <xf numFmtId="0" fontId="6" fillId="32" borderId="58" xfId="5" applyFont="1" applyFill="1" applyBorder="1"/>
    <xf numFmtId="0" fontId="6" fillId="32" borderId="20" xfId="5" applyFont="1" applyFill="1" applyBorder="1"/>
    <xf numFmtId="0" fontId="4" fillId="0" borderId="0" xfId="0" applyFont="1"/>
    <xf numFmtId="0" fontId="2" fillId="3" borderId="2" xfId="0" applyFont="1" applyFill="1" applyBorder="1" applyAlignment="1"/>
    <xf numFmtId="0" fontId="2" fillId="3" borderId="19" xfId="0" applyFont="1" applyFill="1" applyBorder="1" applyAlignment="1"/>
    <xf numFmtId="0" fontId="6" fillId="38" borderId="25" xfId="7" applyFont="1" applyFill="1" applyBorder="1" applyAlignment="1">
      <alignment horizontal="right" wrapText="1"/>
    </xf>
    <xf numFmtId="0" fontId="6" fillId="27" borderId="25" xfId="7" applyFont="1" applyFill="1" applyBorder="1" applyAlignment="1">
      <alignment horizontal="right" wrapText="1"/>
    </xf>
    <xf numFmtId="0" fontId="6" fillId="39" borderId="25" xfId="7" applyFont="1" applyFill="1" applyBorder="1" applyAlignment="1">
      <alignment horizontal="right" wrapText="1"/>
    </xf>
    <xf numFmtId="0" fontId="8" fillId="39" borderId="25" xfId="7" applyFont="1" applyFill="1" applyBorder="1" applyAlignment="1">
      <alignment horizontal="center" wrapText="1"/>
    </xf>
    <xf numFmtId="0" fontId="8" fillId="40" borderId="25" xfId="7" applyFont="1" applyFill="1" applyBorder="1" applyAlignment="1">
      <alignment horizontal="center" wrapText="1"/>
    </xf>
    <xf numFmtId="0" fontId="6" fillId="26" borderId="25" xfId="7" applyFont="1" applyFill="1" applyBorder="1" applyAlignment="1">
      <alignment horizontal="right" wrapText="1"/>
    </xf>
    <xf numFmtId="0" fontId="6" fillId="21" borderId="25" xfId="7" applyFont="1" applyFill="1" applyBorder="1" applyAlignment="1">
      <alignment horizontal="right" wrapText="1"/>
    </xf>
    <xf numFmtId="0" fontId="6" fillId="38" borderId="22" xfId="7" applyFont="1" applyFill="1" applyBorder="1" applyAlignment="1">
      <alignment horizontal="right" wrapText="1"/>
    </xf>
    <xf numFmtId="0" fontId="6" fillId="39" borderId="22" xfId="7" applyFont="1" applyFill="1" applyBorder="1" applyAlignment="1">
      <alignment horizontal="right" wrapText="1"/>
    </xf>
    <xf numFmtId="0" fontId="6" fillId="26" borderId="22" xfId="7" applyFont="1" applyFill="1" applyBorder="1" applyAlignment="1">
      <alignment horizontal="right" wrapText="1"/>
    </xf>
    <xf numFmtId="0" fontId="6" fillId="21" borderId="22" xfId="7" applyFont="1" applyFill="1" applyBorder="1" applyAlignment="1">
      <alignment horizontal="right" wrapText="1"/>
    </xf>
    <xf numFmtId="0" fontId="6" fillId="40" borderId="22" xfId="7" applyFont="1" applyFill="1" applyBorder="1" applyAlignment="1">
      <alignment horizontal="right" wrapText="1"/>
    </xf>
    <xf numFmtId="0" fontId="4" fillId="0" borderId="22" xfId="17" applyFont="1" applyFill="1" applyBorder="1" applyAlignment="1">
      <alignment horizontal="left"/>
    </xf>
    <xf numFmtId="0" fontId="4" fillId="0" borderId="22" xfId="17" applyFont="1" applyBorder="1"/>
    <xf numFmtId="0" fontId="4" fillId="0" borderId="22" xfId="17" applyFont="1" applyBorder="1" applyAlignment="1">
      <alignment horizontal="left"/>
    </xf>
    <xf numFmtId="0" fontId="4" fillId="11" borderId="22" xfId="17" applyFont="1" applyFill="1" applyBorder="1"/>
    <xf numFmtId="0" fontId="4" fillId="0" borderId="22" xfId="17" applyFont="1" applyFill="1" applyBorder="1"/>
    <xf numFmtId="0" fontId="4" fillId="17" borderId="22" xfId="0" applyFont="1" applyFill="1" applyBorder="1"/>
    <xf numFmtId="0" fontId="4" fillId="0" borderId="0" xfId="0" applyFont="1" applyFill="1" applyBorder="1"/>
    <xf numFmtId="0" fontId="2" fillId="35" borderId="1" xfId="0" applyFont="1" applyFill="1" applyBorder="1" applyAlignment="1"/>
    <xf numFmtId="0" fontId="2" fillId="35" borderId="19" xfId="0" applyFont="1" applyFill="1" applyBorder="1" applyAlignment="1"/>
    <xf numFmtId="0" fontId="2" fillId="36" borderId="1" xfId="0" applyFont="1" applyFill="1" applyBorder="1" applyAlignment="1"/>
    <xf numFmtId="0" fontId="2" fillId="36" borderId="19" xfId="0" applyFont="1" applyFill="1" applyBorder="1" applyAlignment="1"/>
    <xf numFmtId="0" fontId="17" fillId="38" borderId="1" xfId="0" applyFont="1" applyFill="1" applyBorder="1" applyAlignment="1">
      <alignment horizontal="center"/>
    </xf>
    <xf numFmtId="0" fontId="17" fillId="38" borderId="4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 wrapText="1"/>
    </xf>
    <xf numFmtId="0" fontId="17" fillId="39" borderId="47" xfId="0" applyFont="1" applyFill="1" applyBorder="1" applyAlignment="1">
      <alignment horizontal="center"/>
    </xf>
    <xf numFmtId="0" fontId="17" fillId="40" borderId="1" xfId="0" applyFont="1" applyFill="1" applyBorder="1" applyAlignment="1">
      <alignment horizontal="center"/>
    </xf>
    <xf numFmtId="0" fontId="17" fillId="40" borderId="47" xfId="0" applyFont="1" applyFill="1" applyBorder="1" applyAlignment="1">
      <alignment horizontal="center"/>
    </xf>
    <xf numFmtId="0" fontId="17" fillId="26" borderId="47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7" fillId="38" borderId="25" xfId="7" applyFont="1" applyFill="1" applyBorder="1" applyAlignment="1">
      <alignment horizontal="center" wrapText="1"/>
    </xf>
    <xf numFmtId="0" fontId="4" fillId="0" borderId="25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5" xfId="0" applyFont="1" applyBorder="1"/>
    <xf numFmtId="0" fontId="2" fillId="0" borderId="22" xfId="0" applyFont="1" applyFill="1" applyBorder="1" applyAlignment="1">
      <alignment horizontal="center"/>
    </xf>
    <xf numFmtId="0" fontId="2" fillId="0" borderId="22" xfId="0" applyFont="1" applyBorder="1"/>
    <xf numFmtId="0" fontId="7" fillId="38" borderId="22" xfId="7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/>
    </xf>
    <xf numFmtId="0" fontId="4" fillId="0" borderId="24" xfId="0" applyFont="1" applyFill="1" applyBorder="1"/>
    <xf numFmtId="0" fontId="4" fillId="0" borderId="3" xfId="0" applyFont="1" applyBorder="1"/>
    <xf numFmtId="0" fontId="4" fillId="0" borderId="31" xfId="0" applyFont="1" applyBorder="1"/>
    <xf numFmtId="0" fontId="4" fillId="0" borderId="21" xfId="0" applyFont="1" applyBorder="1"/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1" xfId="0" applyFont="1" applyFill="1" applyBorder="1" applyAlignment="1"/>
    <xf numFmtId="0" fontId="4" fillId="3" borderId="4" xfId="0" applyFont="1" applyFill="1" applyBorder="1" applyAlignment="1"/>
    <xf numFmtId="0" fontId="4" fillId="32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18" fillId="47" borderId="10" xfId="0" applyFont="1" applyFill="1" applyBorder="1" applyAlignment="1">
      <alignment horizontal="center" vertical="center" wrapText="1"/>
    </xf>
    <xf numFmtId="0" fontId="18" fillId="47" borderId="10" xfId="0" applyFont="1" applyFill="1" applyBorder="1" applyAlignment="1">
      <alignment horizontal="center" vertical="center"/>
    </xf>
    <xf numFmtId="0" fontId="21" fillId="46" borderId="25" xfId="0" applyFont="1" applyFill="1" applyBorder="1" applyAlignment="1">
      <alignment horizontal="right" vertical="center"/>
    </xf>
    <xf numFmtId="0" fontId="21" fillId="20" borderId="25" xfId="0" applyFont="1" applyFill="1" applyBorder="1" applyAlignment="1">
      <alignment horizontal="center" vertical="center"/>
    </xf>
    <xf numFmtId="0" fontId="21" fillId="30" borderId="25" xfId="0" applyFont="1" applyFill="1" applyBorder="1" applyAlignment="1">
      <alignment horizontal="center" vertical="center"/>
    </xf>
    <xf numFmtId="0" fontId="21" fillId="47" borderId="25" xfId="0" applyFont="1" applyFill="1" applyBorder="1" applyAlignment="1">
      <alignment horizontal="right" vertical="center"/>
    </xf>
    <xf numFmtId="0" fontId="4" fillId="48" borderId="25" xfId="0" applyFont="1" applyFill="1" applyBorder="1"/>
    <xf numFmtId="0" fontId="22" fillId="46" borderId="22" xfId="0" applyFont="1" applyFill="1" applyBorder="1" applyAlignment="1">
      <alignment horizontal="right"/>
    </xf>
    <xf numFmtId="0" fontId="21" fillId="46" borderId="22" xfId="0" applyFont="1" applyFill="1" applyBorder="1" applyAlignment="1">
      <alignment horizontal="right" vertical="center"/>
    </xf>
    <xf numFmtId="0" fontId="21" fillId="20" borderId="22" xfId="0" applyFont="1" applyFill="1" applyBorder="1" applyAlignment="1">
      <alignment horizontal="center" vertical="center"/>
    </xf>
    <xf numFmtId="0" fontId="21" fillId="30" borderId="22" xfId="0" applyFont="1" applyFill="1" applyBorder="1" applyAlignment="1">
      <alignment horizontal="center" vertical="center"/>
    </xf>
    <xf numFmtId="0" fontId="21" fillId="47" borderId="22" xfId="0" applyFont="1" applyFill="1" applyBorder="1" applyAlignment="1">
      <alignment horizontal="right" vertical="center"/>
    </xf>
    <xf numFmtId="0" fontId="4" fillId="48" borderId="2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4" fillId="4" borderId="0" xfId="0" applyFont="1" applyFill="1"/>
    <xf numFmtId="0" fontId="4" fillId="3" borderId="4" xfId="0" applyFont="1" applyFill="1" applyBorder="1"/>
    <xf numFmtId="0" fontId="4" fillId="3" borderId="7" xfId="0" applyFont="1" applyFill="1" applyBorder="1" applyAlignment="1"/>
    <xf numFmtId="0" fontId="4" fillId="3" borderId="9" xfId="0" applyFont="1" applyFill="1" applyBorder="1"/>
    <xf numFmtId="0" fontId="4" fillId="3" borderId="12" xfId="0" applyFont="1" applyFill="1" applyBorder="1" applyAlignment="1"/>
    <xf numFmtId="0" fontId="2" fillId="3" borderId="50" xfId="0" applyFont="1" applyFill="1" applyBorder="1" applyAlignment="1"/>
    <xf numFmtId="0" fontId="17" fillId="41" borderId="47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4" fillId="3" borderId="56" xfId="0" applyFont="1" applyFill="1" applyBorder="1"/>
    <xf numFmtId="0" fontId="2" fillId="3" borderId="56" xfId="0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4" fillId="4" borderId="22" xfId="0" applyFont="1" applyFill="1" applyBorder="1" applyAlignment="1"/>
    <xf numFmtId="0" fontId="2" fillId="0" borderId="3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/>
    </xf>
    <xf numFmtId="0" fontId="4" fillId="0" borderId="22" xfId="12" applyFont="1" applyFill="1" applyBorder="1" applyAlignment="1">
      <alignment horizontal="left"/>
    </xf>
    <xf numFmtId="0" fontId="2" fillId="3" borderId="2" xfId="20" applyFont="1" applyFill="1" applyBorder="1" applyAlignment="1">
      <alignment vertical="center"/>
    </xf>
    <xf numFmtId="0" fontId="2" fillId="3" borderId="1" xfId="20" applyFont="1" applyFill="1" applyBorder="1" applyAlignment="1">
      <alignment vertical="center"/>
    </xf>
    <xf numFmtId="0" fontId="2" fillId="3" borderId="0" xfId="20" applyFont="1" applyFill="1" applyBorder="1" applyAlignment="1">
      <alignment vertical="center"/>
    </xf>
    <xf numFmtId="0" fontId="2" fillId="0" borderId="4" xfId="20" applyFont="1" applyFill="1" applyBorder="1" applyAlignment="1">
      <alignment horizontal="left" vertical="center" wrapText="1"/>
    </xf>
    <xf numFmtId="0" fontId="2" fillId="0" borderId="6" xfId="20" applyFont="1" applyFill="1" applyBorder="1" applyAlignment="1">
      <alignment horizontal="left" vertical="center"/>
    </xf>
    <xf numFmtId="0" fontId="2" fillId="0" borderId="4" xfId="20" applyFont="1" applyFill="1" applyBorder="1" applyAlignment="1">
      <alignment vertical="center"/>
    </xf>
    <xf numFmtId="0" fontId="2" fillId="19" borderId="22" xfId="20" applyFont="1" applyFill="1" applyBorder="1" applyAlignment="1">
      <alignment horizontal="left"/>
    </xf>
    <xf numFmtId="0" fontId="2" fillId="0" borderId="9" xfId="20" applyFont="1" applyFill="1" applyBorder="1" applyAlignment="1">
      <alignment horizontal="left" vertical="center" wrapText="1"/>
    </xf>
    <xf numFmtId="0" fontId="2" fillId="0" borderId="9" xfId="20" applyFont="1" applyFill="1" applyBorder="1" applyAlignment="1">
      <alignment vertical="center"/>
    </xf>
    <xf numFmtId="0" fontId="4" fillId="0" borderId="22" xfId="20" applyFont="1" applyFill="1" applyBorder="1" applyAlignment="1">
      <alignment horizontal="left"/>
    </xf>
    <xf numFmtId="0" fontId="4" fillId="0" borderId="22" xfId="20" applyFont="1" applyBorder="1"/>
    <xf numFmtId="0" fontId="4" fillId="0" borderId="0" xfId="20" applyFont="1"/>
    <xf numFmtId="0" fontId="2" fillId="49" borderId="49" xfId="20" applyFont="1" applyFill="1" applyBorder="1" applyAlignment="1">
      <alignment horizontal="center" vertical="center" wrapText="1"/>
    </xf>
    <xf numFmtId="0" fontId="2" fillId="49" borderId="50" xfId="20" applyFont="1" applyFill="1" applyBorder="1" applyAlignment="1">
      <alignment horizontal="center" vertical="center" wrapText="1"/>
    </xf>
    <xf numFmtId="0" fontId="2" fillId="8" borderId="19" xfId="20" applyFont="1" applyFill="1" applyBorder="1" applyAlignment="1">
      <alignment horizontal="center" vertical="center"/>
    </xf>
    <xf numFmtId="0" fontId="2" fillId="8" borderId="47" xfId="20" applyFont="1" applyFill="1" applyBorder="1" applyAlignment="1">
      <alignment horizontal="center" vertical="center"/>
    </xf>
    <xf numFmtId="0" fontId="2" fillId="8" borderId="1" xfId="20" applyFont="1" applyFill="1" applyBorder="1" applyAlignment="1">
      <alignment horizontal="center" vertical="center"/>
    </xf>
    <xf numFmtId="0" fontId="2" fillId="5" borderId="47" xfId="20" applyFont="1" applyFill="1" applyBorder="1" applyAlignment="1">
      <alignment horizontal="center" vertical="center"/>
    </xf>
    <xf numFmtId="0" fontId="2" fillId="5" borderId="1" xfId="20" applyFont="1" applyFill="1" applyBorder="1" applyAlignment="1">
      <alignment horizontal="center" vertical="center"/>
    </xf>
    <xf numFmtId="0" fontId="2" fillId="44" borderId="47" xfId="20" applyFont="1" applyFill="1" applyBorder="1" applyAlignment="1">
      <alignment horizontal="center" vertical="center"/>
    </xf>
    <xf numFmtId="0" fontId="2" fillId="44" borderId="1" xfId="20" applyFont="1" applyFill="1" applyBorder="1" applyAlignment="1">
      <alignment horizontal="center" vertical="center"/>
    </xf>
    <xf numFmtId="0" fontId="2" fillId="19" borderId="50" xfId="20" applyFont="1" applyFill="1" applyBorder="1" applyAlignment="1">
      <alignment horizontal="center" vertical="center"/>
    </xf>
    <xf numFmtId="0" fontId="4" fillId="0" borderId="35" xfId="20" applyFont="1" applyFill="1" applyBorder="1" applyAlignment="1">
      <alignment horizontal="left"/>
    </xf>
    <xf numFmtId="0" fontId="4" fillId="0" borderId="52" xfId="20" applyNumberFormat="1" applyFont="1" applyFill="1" applyBorder="1" applyAlignment="1">
      <alignment horizontal="left"/>
    </xf>
    <xf numFmtId="0" fontId="4" fillId="0" borderId="25" xfId="20" applyFont="1" applyFill="1" applyBorder="1" applyAlignment="1">
      <alignment horizontal="left"/>
    </xf>
    <xf numFmtId="0" fontId="4" fillId="0" borderId="25" xfId="20" applyFont="1" applyFill="1" applyBorder="1"/>
    <xf numFmtId="0" fontId="4" fillId="49" borderId="25" xfId="20" applyFont="1" applyFill="1" applyBorder="1" applyAlignment="1">
      <alignment horizontal="left"/>
    </xf>
    <xf numFmtId="0" fontId="4" fillId="8" borderId="25" xfId="20" applyFont="1" applyFill="1" applyBorder="1" applyAlignment="1">
      <alignment horizontal="right"/>
    </xf>
    <xf numFmtId="0" fontId="7" fillId="8" borderId="25" xfId="20" applyFont="1" applyFill="1" applyBorder="1" applyAlignment="1">
      <alignment horizontal="center"/>
    </xf>
    <xf numFmtId="0" fontId="4" fillId="5" borderId="25" xfId="20" applyFont="1" applyFill="1" applyBorder="1" applyAlignment="1">
      <alignment horizontal="right"/>
    </xf>
    <xf numFmtId="0" fontId="7" fillId="5" borderId="25" xfId="20" applyFont="1" applyFill="1" applyBorder="1" applyAlignment="1">
      <alignment horizontal="center"/>
    </xf>
    <xf numFmtId="0" fontId="4" fillId="50" borderId="25" xfId="11" applyFont="1" applyFill="1" applyBorder="1" applyAlignment="1">
      <alignment horizontal="right"/>
    </xf>
    <xf numFmtId="0" fontId="4" fillId="50" borderId="25" xfId="20" applyFont="1" applyFill="1" applyBorder="1" applyAlignment="1">
      <alignment horizontal="right"/>
    </xf>
    <xf numFmtId="0" fontId="7" fillId="50" borderId="25" xfId="20" applyFont="1" applyFill="1" applyBorder="1" applyAlignment="1">
      <alignment horizontal="center" vertical="center"/>
    </xf>
    <xf numFmtId="0" fontId="7" fillId="54" borderId="25" xfId="20" applyFont="1" applyFill="1" applyBorder="1" applyAlignment="1">
      <alignment horizontal="center" vertical="center"/>
    </xf>
    <xf numFmtId="0" fontId="4" fillId="0" borderId="25" xfId="20" applyFont="1" applyBorder="1"/>
    <xf numFmtId="0" fontId="4" fillId="0" borderId="53" xfId="20" applyFont="1" applyBorder="1"/>
    <xf numFmtId="0" fontId="4" fillId="0" borderId="35" xfId="20" applyFont="1" applyBorder="1"/>
    <xf numFmtId="49" fontId="4" fillId="0" borderId="35" xfId="20" applyNumberFormat="1" applyFont="1" applyFill="1" applyBorder="1" applyAlignment="1">
      <alignment horizontal="left"/>
    </xf>
    <xf numFmtId="0" fontId="4" fillId="49" borderId="22" xfId="20" applyFont="1" applyFill="1" applyBorder="1" applyAlignment="1">
      <alignment horizontal="left"/>
    </xf>
    <xf numFmtId="0" fontId="4" fillId="8" borderId="22" xfId="20" applyFont="1" applyFill="1" applyBorder="1" applyAlignment="1">
      <alignment horizontal="right"/>
    </xf>
    <xf numFmtId="0" fontId="7" fillId="8" borderId="22" xfId="20" applyFont="1" applyFill="1" applyBorder="1" applyAlignment="1">
      <alignment horizontal="center"/>
    </xf>
    <xf numFmtId="0" fontId="4" fillId="5" borderId="22" xfId="20" applyFont="1" applyFill="1" applyBorder="1" applyAlignment="1">
      <alignment horizontal="right"/>
    </xf>
    <xf numFmtId="0" fontId="7" fillId="5" borderId="22" xfId="20" applyFont="1" applyFill="1" applyBorder="1" applyAlignment="1">
      <alignment horizontal="center"/>
    </xf>
    <xf numFmtId="0" fontId="4" fillId="50" borderId="22" xfId="20" applyFont="1" applyFill="1" applyBorder="1" applyAlignment="1">
      <alignment horizontal="right"/>
    </xf>
    <xf numFmtId="0" fontId="7" fillId="50" borderId="22" xfId="20" applyFont="1" applyFill="1" applyBorder="1" applyAlignment="1">
      <alignment horizontal="center" vertical="center"/>
    </xf>
    <xf numFmtId="0" fontId="7" fillId="54" borderId="22" xfId="20" applyFont="1" applyFill="1" applyBorder="1" applyAlignment="1">
      <alignment horizontal="center" vertical="center"/>
    </xf>
    <xf numFmtId="0" fontId="4" fillId="3" borderId="22" xfId="20" applyFont="1" applyFill="1" applyBorder="1"/>
    <xf numFmtId="49" fontId="4" fillId="0" borderId="35" xfId="20" applyNumberFormat="1" applyFont="1" applyFill="1" applyBorder="1" applyAlignment="1">
      <alignment horizontal="center"/>
    </xf>
    <xf numFmtId="0" fontId="4" fillId="11" borderId="22" xfId="20" applyFont="1" applyFill="1" applyBorder="1" applyAlignment="1">
      <alignment horizontal="left"/>
    </xf>
    <xf numFmtId="0" fontId="4" fillId="8" borderId="22" xfId="20" applyFont="1" applyFill="1" applyBorder="1"/>
    <xf numFmtId="0" fontId="4" fillId="5" borderId="22" xfId="20" applyFont="1" applyFill="1" applyBorder="1"/>
    <xf numFmtId="0" fontId="4" fillId="0" borderId="22" xfId="20" applyFont="1" applyFill="1" applyBorder="1"/>
    <xf numFmtId="0" fontId="4" fillId="0" borderId="22" xfId="20" applyFont="1" applyBorder="1" applyAlignment="1">
      <alignment horizontal="left"/>
    </xf>
    <xf numFmtId="0" fontId="4" fillId="5" borderId="22" xfId="20" applyFont="1" applyFill="1" applyBorder="1" applyAlignment="1">
      <alignment horizontal="center"/>
    </xf>
    <xf numFmtId="0" fontId="4" fillId="50" borderId="22" xfId="20" applyFont="1" applyFill="1" applyBorder="1" applyAlignment="1">
      <alignment horizontal="center"/>
    </xf>
    <xf numFmtId="49" fontId="4" fillId="0" borderId="35" xfId="20" applyNumberFormat="1" applyFont="1" applyFill="1" applyBorder="1" applyAlignment="1">
      <alignment horizontal="left" vertical="center"/>
    </xf>
    <xf numFmtId="0" fontId="4" fillId="0" borderId="52" xfId="20" applyFont="1" applyFill="1" applyBorder="1" applyAlignment="1">
      <alignment horizontal="left"/>
    </xf>
    <xf numFmtId="0" fontId="4" fillId="51" borderId="22" xfId="20" applyFont="1" applyFill="1" applyBorder="1"/>
    <xf numFmtId="0" fontId="2" fillId="0" borderId="22" xfId="20" applyFont="1" applyFill="1" applyBorder="1" applyAlignment="1">
      <alignment horizontal="center"/>
    </xf>
    <xf numFmtId="0" fontId="4" fillId="0" borderId="22" xfId="12" applyFont="1" applyBorder="1" applyAlignment="1">
      <alignment horizontal="left"/>
    </xf>
    <xf numFmtId="0" fontId="4" fillId="8" borderId="22" xfId="12" applyFont="1" applyFill="1" applyBorder="1" applyAlignment="1">
      <alignment horizontal="right"/>
    </xf>
    <xf numFmtId="0" fontId="4" fillId="5" borderId="22" xfId="12" applyFont="1" applyFill="1" applyBorder="1" applyAlignment="1">
      <alignment horizontal="right"/>
    </xf>
    <xf numFmtId="0" fontId="4" fillId="50" borderId="22" xfId="12" applyFont="1" applyFill="1" applyBorder="1" applyAlignment="1">
      <alignment horizontal="right"/>
    </xf>
    <xf numFmtId="0" fontId="2" fillId="0" borderId="22" xfId="20" applyFont="1" applyFill="1" applyBorder="1" applyAlignment="1">
      <alignment horizontal="center" vertical="center" wrapText="1"/>
    </xf>
    <xf numFmtId="0" fontId="4" fillId="19" borderId="22" xfId="20" applyFont="1" applyFill="1" applyBorder="1" applyAlignment="1">
      <alignment horizontal="left"/>
    </xf>
    <xf numFmtId="0" fontId="4" fillId="22" borderId="22" xfId="20" applyFont="1" applyFill="1" applyBorder="1" applyAlignment="1">
      <alignment horizontal="right"/>
    </xf>
    <xf numFmtId="0" fontId="4" fillId="25" borderId="22" xfId="20" applyFont="1" applyFill="1" applyBorder="1" applyAlignment="1">
      <alignment horizontal="right"/>
    </xf>
    <xf numFmtId="0" fontId="4" fillId="52" borderId="22" xfId="20" applyFont="1" applyFill="1" applyBorder="1" applyAlignment="1">
      <alignment horizontal="right"/>
    </xf>
    <xf numFmtId="0" fontId="4" fillId="11" borderId="53" xfId="20" applyFont="1" applyFill="1" applyBorder="1"/>
    <xf numFmtId="0" fontId="4" fillId="11" borderId="35" xfId="20" applyFont="1" applyFill="1" applyBorder="1"/>
    <xf numFmtId="0" fontId="4" fillId="50" borderId="22" xfId="20" applyFont="1" applyFill="1" applyBorder="1"/>
    <xf numFmtId="0" fontId="4" fillId="0" borderId="0" xfId="20" applyFont="1" applyFill="1"/>
    <xf numFmtId="0" fontId="4" fillId="49" borderId="0" xfId="20" applyFont="1" applyFill="1"/>
    <xf numFmtId="0" fontId="2" fillId="3" borderId="2" xfId="20" applyFont="1" applyFill="1" applyBorder="1" applyAlignment="1" applyProtection="1">
      <alignment vertical="center"/>
      <protection locked="0"/>
    </xf>
    <xf numFmtId="0" fontId="2" fillId="3" borderId="19" xfId="20" applyFont="1" applyFill="1" applyBorder="1" applyAlignment="1" applyProtection="1">
      <alignment vertical="center"/>
      <protection locked="0"/>
    </xf>
    <xf numFmtId="0" fontId="2" fillId="0" borderId="4" xfId="20" applyFont="1" applyFill="1" applyBorder="1" applyAlignment="1">
      <alignment horizontal="left" vertical="center"/>
    </xf>
    <xf numFmtId="0" fontId="2" fillId="51" borderId="2" xfId="20" applyFont="1" applyFill="1" applyBorder="1" applyAlignment="1" applyProtection="1">
      <alignment horizontal="left" vertical="center"/>
      <protection locked="0"/>
    </xf>
    <xf numFmtId="0" fontId="2" fillId="0" borderId="8" xfId="20" applyFont="1" applyFill="1" applyBorder="1" applyAlignment="1">
      <alignment horizontal="left" vertical="center" wrapText="1"/>
    </xf>
    <xf numFmtId="49" fontId="4" fillId="0" borderId="52" xfId="20" applyNumberFormat="1" applyFont="1" applyFill="1" applyBorder="1" applyAlignment="1">
      <alignment horizontal="left"/>
    </xf>
    <xf numFmtId="49" fontId="4" fillId="11" borderId="35" xfId="20" applyNumberFormat="1" applyFont="1" applyFill="1" applyBorder="1" applyAlignment="1">
      <alignment horizontal="left"/>
    </xf>
    <xf numFmtId="49" fontId="4" fillId="11" borderId="52" xfId="20" applyNumberFormat="1" applyFont="1" applyFill="1" applyBorder="1" applyAlignment="1">
      <alignment horizontal="center"/>
    </xf>
    <xf numFmtId="0" fontId="4" fillId="0" borderId="0" xfId="20" applyFont="1" applyFill="1" applyBorder="1" applyProtection="1">
      <protection locked="0"/>
    </xf>
    <xf numFmtId="0" fontId="4" fillId="0" borderId="9" xfId="0" applyFont="1" applyBorder="1"/>
    <xf numFmtId="0" fontId="4" fillId="0" borderId="54" xfId="0" applyFont="1" applyBorder="1"/>
    <xf numFmtId="0" fontId="4" fillId="0" borderId="0" xfId="20" applyFont="1" applyFill="1" applyBorder="1" applyAlignment="1" applyProtection="1">
      <alignment horizontal="center" vertical="center"/>
    </xf>
    <xf numFmtId="0" fontId="4" fillId="0" borderId="0" xfId="20" applyFont="1" applyBorder="1" applyProtection="1"/>
    <xf numFmtId="0" fontId="4" fillId="0" borderId="5" xfId="20" applyFont="1" applyBorder="1" applyProtection="1"/>
    <xf numFmtId="0" fontId="2" fillId="51" borderId="47" xfId="20" applyFont="1" applyFill="1" applyBorder="1" applyAlignment="1" applyProtection="1">
      <alignment horizontal="center" vertical="center"/>
      <protection locked="0"/>
    </xf>
    <xf numFmtId="0" fontId="2" fillId="51" borderId="1" xfId="20" applyFont="1" applyFill="1" applyBorder="1" applyAlignment="1" applyProtection="1">
      <alignment horizontal="center" vertical="center"/>
      <protection locked="0"/>
    </xf>
    <xf numFmtId="0" fontId="4" fillId="0" borderId="9" xfId="20" applyFont="1" applyFill="1" applyBorder="1" applyAlignment="1" applyProtection="1">
      <alignment horizontal="center" vertical="center"/>
    </xf>
    <xf numFmtId="0" fontId="4" fillId="0" borderId="9" xfId="20" applyFont="1" applyBorder="1" applyProtection="1"/>
    <xf numFmtId="0" fontId="4" fillId="0" borderId="54" xfId="20" applyFont="1" applyBorder="1" applyProtection="1"/>
    <xf numFmtId="0" fontId="4" fillId="51" borderId="25" xfId="20" applyFont="1" applyFill="1" applyBorder="1" applyAlignment="1" applyProtection="1">
      <alignment horizontal="left"/>
      <protection locked="0"/>
    </xf>
    <xf numFmtId="0" fontId="4" fillId="51" borderId="25" xfId="20" applyFont="1" applyFill="1" applyBorder="1" applyAlignment="1" applyProtection="1">
      <alignment horizontal="right"/>
      <protection locked="0"/>
    </xf>
    <xf numFmtId="0" fontId="4" fillId="0" borderId="25" xfId="20" applyFont="1" applyFill="1" applyBorder="1" applyProtection="1"/>
    <xf numFmtId="0" fontId="2" fillId="0" borderId="25" xfId="20" applyFont="1" applyFill="1" applyBorder="1" applyAlignment="1" applyProtection="1">
      <alignment horizontal="center"/>
    </xf>
    <xf numFmtId="0" fontId="4" fillId="51" borderId="22" xfId="20" applyFont="1" applyFill="1" applyBorder="1" applyAlignment="1" applyProtection="1">
      <alignment horizontal="left"/>
      <protection locked="0"/>
    </xf>
    <xf numFmtId="0" fontId="4" fillId="51" borderId="22" xfId="20" applyFont="1" applyFill="1" applyBorder="1" applyAlignment="1" applyProtection="1">
      <alignment horizontal="right"/>
      <protection locked="0"/>
    </xf>
    <xf numFmtId="0" fontId="4" fillId="0" borderId="22" xfId="20" applyFont="1" applyFill="1" applyBorder="1" applyProtection="1"/>
    <xf numFmtId="0" fontId="2" fillId="0" borderId="22" xfId="20" applyFont="1" applyFill="1" applyBorder="1" applyAlignment="1" applyProtection="1">
      <alignment horizontal="center"/>
    </xf>
    <xf numFmtId="0" fontId="4" fillId="4" borderId="22" xfId="20" applyFont="1" applyFill="1" applyBorder="1" applyAlignment="1">
      <alignment horizontal="left"/>
    </xf>
    <xf numFmtId="0" fontId="4" fillId="0" borderId="52" xfId="20" applyFont="1" applyBorder="1"/>
    <xf numFmtId="0" fontId="4" fillId="51" borderId="22" xfId="20" applyFont="1" applyFill="1" applyBorder="1" applyAlignment="1" applyProtection="1">
      <alignment horizontal="center"/>
      <protection locked="0"/>
    </xf>
    <xf numFmtId="0" fontId="4" fillId="51" borderId="22" xfId="20" applyFont="1" applyFill="1" applyBorder="1" applyProtection="1">
      <protection locked="0"/>
    </xf>
    <xf numFmtId="0" fontId="4" fillId="0" borderId="0" xfId="20" applyFont="1" applyProtection="1">
      <protection locked="0"/>
    </xf>
    <xf numFmtId="0" fontId="4" fillId="0" borderId="0" xfId="20" applyFont="1" applyProtection="1"/>
    <xf numFmtId="0" fontId="2" fillId="0" borderId="2" xfId="20" applyFont="1" applyFill="1" applyBorder="1" applyAlignment="1">
      <alignment vertical="center"/>
    </xf>
    <xf numFmtId="0" fontId="2" fillId="3" borderId="44" xfId="20" applyFont="1" applyFill="1" applyBorder="1" applyAlignment="1" applyProtection="1">
      <alignment vertical="center"/>
      <protection locked="0"/>
    </xf>
    <xf numFmtId="0" fontId="2" fillId="0" borderId="7" xfId="20" applyFont="1" applyFill="1" applyBorder="1" applyAlignment="1">
      <alignment vertical="center"/>
    </xf>
    <xf numFmtId="0" fontId="2" fillId="0" borderId="10" xfId="20" applyFont="1" applyFill="1" applyBorder="1" applyAlignment="1">
      <alignment vertical="center"/>
    </xf>
    <xf numFmtId="0" fontId="6" fillId="0" borderId="0" xfId="7" applyFont="1" applyFill="1" applyBorder="1" applyAlignment="1">
      <alignment horizontal="right" wrapText="1"/>
    </xf>
    <xf numFmtId="0" fontId="6" fillId="40" borderId="22" xfId="7" applyFont="1" applyFill="1" applyBorder="1" applyAlignment="1">
      <alignment horizontal="right"/>
    </xf>
    <xf numFmtId="0" fontId="6" fillId="27" borderId="26" xfId="7" applyFont="1" applyFill="1" applyBorder="1" applyAlignment="1">
      <alignment horizontal="right" wrapText="1"/>
    </xf>
    <xf numFmtId="0" fontId="6" fillId="27" borderId="27" xfId="7" applyFont="1" applyFill="1" applyBorder="1" applyAlignment="1">
      <alignment horizontal="right" wrapText="1"/>
    </xf>
    <xf numFmtId="0" fontId="4" fillId="0" borderId="0" xfId="20" applyFont="1" applyFill="1" applyBorder="1" applyProtection="1"/>
    <xf numFmtId="0" fontId="17" fillId="38" borderId="1" xfId="20" applyFont="1" applyFill="1" applyBorder="1" applyAlignment="1" applyProtection="1">
      <alignment horizontal="center"/>
      <protection locked="0"/>
    </xf>
    <xf numFmtId="0" fontId="17" fillId="38" borderId="47" xfId="20" applyFont="1" applyFill="1" applyBorder="1" applyAlignment="1" applyProtection="1">
      <alignment horizontal="center"/>
      <protection locked="0"/>
    </xf>
    <xf numFmtId="0" fontId="17" fillId="38" borderId="2" xfId="20" applyFont="1" applyFill="1" applyBorder="1" applyAlignment="1" applyProtection="1">
      <alignment horizontal="center"/>
      <protection locked="0"/>
    </xf>
    <xf numFmtId="0" fontId="17" fillId="27" borderId="47" xfId="0" applyFont="1" applyFill="1" applyBorder="1" applyAlignment="1">
      <alignment horizontal="center"/>
    </xf>
    <xf numFmtId="0" fontId="17" fillId="53" borderId="47" xfId="20" applyFont="1" applyFill="1" applyBorder="1" applyAlignment="1" applyProtection="1">
      <alignment horizontal="center"/>
      <protection locked="0"/>
    </xf>
    <xf numFmtId="0" fontId="17" fillId="26" borderId="47" xfId="20" applyFont="1" applyFill="1" applyBorder="1" applyAlignment="1" applyProtection="1">
      <alignment horizontal="center"/>
      <protection locked="0"/>
    </xf>
    <xf numFmtId="0" fontId="17" fillId="9" borderId="47" xfId="20" applyFont="1" applyFill="1" applyBorder="1" applyAlignment="1" applyProtection="1">
      <alignment horizontal="center"/>
      <protection locked="0"/>
    </xf>
    <xf numFmtId="0" fontId="17" fillId="9" borderId="1" xfId="20" applyFont="1" applyFill="1" applyBorder="1" applyAlignment="1" applyProtection="1">
      <alignment horizontal="center"/>
      <protection locked="0"/>
    </xf>
    <xf numFmtId="0" fontId="4" fillId="0" borderId="24" xfId="20" applyFont="1" applyBorder="1" applyAlignment="1" applyProtection="1"/>
    <xf numFmtId="0" fontId="6" fillId="34" borderId="25" xfId="20" applyFont="1" applyFill="1" applyBorder="1" applyAlignment="1" applyProtection="1">
      <alignment horizontal="right"/>
      <protection locked="0"/>
    </xf>
    <xf numFmtId="0" fontId="6" fillId="16" borderId="25" xfId="20" applyFont="1" applyFill="1" applyBorder="1" applyAlignment="1" applyProtection="1">
      <alignment horizontal="right"/>
      <protection locked="0"/>
    </xf>
    <xf numFmtId="0" fontId="4" fillId="37" borderId="25" xfId="20" applyFont="1" applyFill="1" applyBorder="1" applyAlignment="1" applyProtection="1">
      <alignment horizontal="right"/>
      <protection locked="0"/>
    </xf>
    <xf numFmtId="0" fontId="4" fillId="9" borderId="25" xfId="20" applyFont="1" applyFill="1" applyBorder="1" applyAlignment="1" applyProtection="1">
      <alignment horizontal="right"/>
      <protection locked="0"/>
    </xf>
    <xf numFmtId="0" fontId="6" fillId="34" borderId="22" xfId="20" applyFont="1" applyFill="1" applyBorder="1" applyAlignment="1" applyProtection="1">
      <alignment horizontal="right"/>
      <protection locked="0"/>
    </xf>
    <xf numFmtId="0" fontId="6" fillId="34" borderId="22" xfId="20" applyFont="1" applyFill="1" applyBorder="1" applyAlignment="1" applyProtection="1">
      <protection locked="0"/>
    </xf>
    <xf numFmtId="0" fontId="6" fillId="16" borderId="22" xfId="20" applyFont="1" applyFill="1" applyBorder="1" applyAlignment="1" applyProtection="1">
      <protection locked="0"/>
    </xf>
    <xf numFmtId="0" fontId="4" fillId="37" borderId="22" xfId="20" applyFont="1" applyFill="1" applyBorder="1" applyAlignment="1" applyProtection="1">
      <protection locked="0"/>
    </xf>
    <xf numFmtId="0" fontId="4" fillId="9" borderId="22" xfId="20" applyFont="1" applyFill="1" applyBorder="1" applyAlignment="1" applyProtection="1">
      <protection locked="0"/>
    </xf>
    <xf numFmtId="0" fontId="4" fillId="34" borderId="22" xfId="20" applyFont="1" applyFill="1" applyBorder="1" applyAlignment="1" applyProtection="1">
      <alignment horizontal="right"/>
      <protection locked="0"/>
    </xf>
    <xf numFmtId="0" fontId="4" fillId="16" borderId="22" xfId="20" applyFont="1" applyFill="1" applyBorder="1" applyAlignment="1" applyProtection="1">
      <alignment horizontal="right"/>
      <protection locked="0"/>
    </xf>
    <xf numFmtId="0" fontId="4" fillId="37" borderId="22" xfId="20" applyFont="1" applyFill="1" applyBorder="1" applyAlignment="1" applyProtection="1">
      <alignment horizontal="right"/>
      <protection locked="0"/>
    </xf>
    <xf numFmtId="0" fontId="4" fillId="9" borderId="22" xfId="20" applyFont="1" applyFill="1" applyBorder="1" applyAlignment="1" applyProtection="1">
      <alignment horizontal="right"/>
      <protection locked="0"/>
    </xf>
    <xf numFmtId="0" fontId="4" fillId="34" borderId="22" xfId="20" applyFont="1" applyFill="1" applyBorder="1" applyProtection="1">
      <protection locked="0"/>
    </xf>
    <xf numFmtId="0" fontId="4" fillId="16" borderId="22" xfId="20" applyFont="1" applyFill="1" applyBorder="1" applyProtection="1">
      <protection locked="0"/>
    </xf>
    <xf numFmtId="0" fontId="4" fillId="34" borderId="22" xfId="20" applyFont="1" applyFill="1" applyBorder="1" applyAlignment="1" applyProtection="1">
      <protection locked="0"/>
    </xf>
    <xf numFmtId="0" fontId="4" fillId="16" borderId="22" xfId="20" applyFont="1" applyFill="1" applyBorder="1" applyAlignment="1" applyProtection="1">
      <protection locked="0"/>
    </xf>
    <xf numFmtId="0" fontId="4" fillId="16" borderId="22" xfId="20" applyFont="1" applyFill="1" applyBorder="1" applyAlignment="1" applyProtection="1">
      <alignment horizontal="center"/>
      <protection locked="0"/>
    </xf>
    <xf numFmtId="0" fontId="4" fillId="37" borderId="22" xfId="20" applyFont="1" applyFill="1" applyBorder="1" applyAlignment="1" applyProtection="1">
      <alignment horizontal="center"/>
      <protection locked="0"/>
    </xf>
    <xf numFmtId="0" fontId="4" fillId="9" borderId="22" xfId="20" applyFont="1" applyFill="1" applyBorder="1" applyAlignment="1" applyProtection="1">
      <alignment horizontal="center"/>
      <protection locked="0"/>
    </xf>
    <xf numFmtId="0" fontId="4" fillId="0" borderId="0" xfId="20" applyFont="1" applyFill="1" applyBorder="1"/>
    <xf numFmtId="0" fontId="6" fillId="0" borderId="0" xfId="7" applyFont="1" applyFill="1" applyBorder="1" applyAlignment="1" applyProtection="1">
      <alignment horizontal="right" wrapText="1"/>
    </xf>
    <xf numFmtId="0" fontId="6" fillId="42" borderId="22" xfId="7" applyFont="1" applyFill="1" applyBorder="1" applyAlignment="1">
      <alignment horizontal="right" wrapText="1"/>
    </xf>
    <xf numFmtId="0" fontId="21" fillId="43" borderId="22" xfId="7" applyFont="1" applyFill="1" applyBorder="1" applyAlignment="1">
      <alignment horizontal="right" wrapText="1"/>
    </xf>
    <xf numFmtId="0" fontId="4" fillId="27" borderId="22" xfId="7" applyFont="1" applyFill="1" applyBorder="1" applyAlignment="1" applyProtection="1">
      <alignment horizontal="right" wrapText="1"/>
      <protection locked="0"/>
    </xf>
    <xf numFmtId="0" fontId="4" fillId="27" borderId="22" xfId="7" applyFont="1" applyFill="1" applyBorder="1" applyAlignment="1">
      <alignment horizontal="right" wrapText="1"/>
    </xf>
    <xf numFmtId="0" fontId="2" fillId="27" borderId="22" xfId="7" applyFont="1" applyFill="1" applyBorder="1" applyAlignment="1" applyProtection="1">
      <alignment horizontal="right" wrapText="1"/>
      <protection locked="0"/>
    </xf>
    <xf numFmtId="0" fontId="4" fillId="30" borderId="22" xfId="7" applyFont="1" applyFill="1" applyBorder="1" applyAlignment="1">
      <alignment horizontal="right"/>
    </xf>
    <xf numFmtId="0" fontId="4" fillId="30" borderId="26" xfId="7" applyFont="1" applyFill="1" applyBorder="1" applyAlignment="1">
      <alignment horizontal="right"/>
    </xf>
    <xf numFmtId="0" fontId="4" fillId="27" borderId="22" xfId="7" applyFont="1" applyFill="1" applyBorder="1" applyAlignment="1">
      <alignment horizontal="right"/>
    </xf>
    <xf numFmtId="0" fontId="6" fillId="27" borderId="24" xfId="7" applyFont="1" applyFill="1" applyBorder="1" applyAlignment="1">
      <alignment horizontal="right" wrapText="1"/>
    </xf>
    <xf numFmtId="0" fontId="4" fillId="0" borderId="25" xfId="20" applyFont="1" applyBorder="1" applyAlignment="1">
      <alignment horizontal="left"/>
    </xf>
    <xf numFmtId="0" fontId="21" fillId="46" borderId="25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/>
    </xf>
    <xf numFmtId="0" fontId="4" fillId="46" borderId="22" xfId="0" applyFont="1" applyFill="1" applyBorder="1" applyAlignment="1">
      <alignment horizontal="center"/>
    </xf>
    <xf numFmtId="0" fontId="22" fillId="0" borderId="0" xfId="11" applyFont="1"/>
    <xf numFmtId="0" fontId="4" fillId="0" borderId="0" xfId="11" applyFont="1"/>
    <xf numFmtId="0" fontId="2" fillId="0" borderId="0" xfId="11" applyFont="1"/>
    <xf numFmtId="0" fontId="4" fillId="0" borderId="32" xfId="11" applyFont="1" applyBorder="1" applyAlignment="1">
      <alignment horizontal="centerContinuous"/>
    </xf>
    <xf numFmtId="0" fontId="4" fillId="0" borderId="24" xfId="11" applyFont="1" applyBorder="1" applyAlignment="1">
      <alignment horizontal="centerContinuous"/>
    </xf>
    <xf numFmtId="0" fontId="4" fillId="0" borderId="20" xfId="11" applyFont="1" applyBorder="1" applyAlignment="1">
      <alignment horizontal="centerContinuous"/>
    </xf>
    <xf numFmtId="0" fontId="4" fillId="0" borderId="3" xfId="11" applyFont="1" applyBorder="1" applyAlignment="1">
      <alignment horizontal="centerContinuous"/>
    </xf>
    <xf numFmtId="0" fontId="4" fillId="0" borderId="21" xfId="11" applyFont="1" applyBorder="1" applyAlignment="1">
      <alignment horizontal="centerContinuous"/>
    </xf>
    <xf numFmtId="0" fontId="4" fillId="0" borderId="16" xfId="11" applyFont="1" applyBorder="1" applyAlignment="1">
      <alignment horizontal="centerContinuous"/>
    </xf>
    <xf numFmtId="0" fontId="4" fillId="0" borderId="30" xfId="11" applyFont="1" applyBorder="1" applyAlignment="1">
      <alignment horizontal="centerContinuous"/>
    </xf>
    <xf numFmtId="0" fontId="4" fillId="0" borderId="22" xfId="11" applyFont="1" applyBorder="1"/>
    <xf numFmtId="0" fontId="4" fillId="0" borderId="22" xfId="11" applyFont="1" applyBorder="1" applyAlignment="1">
      <alignment horizontal="center"/>
    </xf>
    <xf numFmtId="0" fontId="4" fillId="0" borderId="20" xfId="11" applyFont="1" applyBorder="1"/>
    <xf numFmtId="0" fontId="4" fillId="44" borderId="22" xfId="11" applyFont="1" applyFill="1" applyBorder="1" applyAlignment="1">
      <alignment horizontal="center"/>
    </xf>
    <xf numFmtId="0" fontId="4" fillId="0" borderId="22" xfId="11" applyFont="1" applyFill="1" applyBorder="1" applyAlignment="1">
      <alignment horizontal="center"/>
    </xf>
    <xf numFmtId="0" fontId="4" fillId="0" borderId="0" xfId="11" applyFont="1" applyBorder="1"/>
    <xf numFmtId="0" fontId="4" fillId="0" borderId="0" xfId="11" applyFont="1" applyBorder="1" applyAlignment="1">
      <alignment horizontal="center"/>
    </xf>
    <xf numFmtId="0" fontId="4" fillId="0" borderId="20" xfId="11" applyFont="1" applyBorder="1" applyAlignment="1">
      <alignment horizontal="center"/>
    </xf>
    <xf numFmtId="0" fontId="4" fillId="0" borderId="16" xfId="11" applyFont="1" applyBorder="1" applyAlignment="1">
      <alignment horizontal="center"/>
    </xf>
    <xf numFmtId="0" fontId="2" fillId="0" borderId="0" xfId="11" applyFont="1" applyAlignment="1">
      <alignment horizontal="centerContinuous"/>
    </xf>
    <xf numFmtId="0" fontId="8" fillId="0" borderId="0" xfId="11" applyFont="1"/>
    <xf numFmtId="0" fontId="22" fillId="0" borderId="20" xfId="11" applyFont="1" applyBorder="1"/>
    <xf numFmtId="0" fontId="22" fillId="0" borderId="21" xfId="11" applyFont="1" applyBorder="1"/>
    <xf numFmtId="0" fontId="22" fillId="0" borderId="25" xfId="11" applyFont="1" applyBorder="1"/>
    <xf numFmtId="0" fontId="22" fillId="0" borderId="22" xfId="11" applyFont="1" applyBorder="1" applyAlignment="1">
      <alignment horizontal="center"/>
    </xf>
    <xf numFmtId="0" fontId="22" fillId="0" borderId="22" xfId="11" applyFont="1" applyBorder="1"/>
    <xf numFmtId="0" fontId="22" fillId="0" borderId="20" xfId="11" applyFont="1" applyBorder="1" applyAlignment="1">
      <alignment horizontal="left"/>
    </xf>
    <xf numFmtId="0" fontId="22" fillId="0" borderId="22" xfId="11" applyFont="1" applyBorder="1" applyAlignment="1">
      <alignment horizontal="left"/>
    </xf>
    <xf numFmtId="0" fontId="4" fillId="0" borderId="15" xfId="11" applyFont="1" applyBorder="1" applyAlignment="1">
      <alignment horizontal="center"/>
    </xf>
    <xf numFmtId="0" fontId="4" fillId="0" borderId="24" xfId="11" applyFont="1" applyBorder="1"/>
    <xf numFmtId="0" fontId="4" fillId="0" borderId="20" xfId="11" applyFont="1" applyBorder="1" applyAlignment="1">
      <alignment horizontal="left"/>
    </xf>
    <xf numFmtId="0" fontId="4" fillId="0" borderId="21" xfId="11" applyFont="1" applyBorder="1" applyAlignment="1">
      <alignment horizontal="left"/>
    </xf>
    <xf numFmtId="0" fontId="4" fillId="0" borderId="28" xfId="11" applyFont="1" applyBorder="1" applyAlignment="1">
      <alignment horizontal="centerContinuous"/>
    </xf>
    <xf numFmtId="0" fontId="4" fillId="0" borderId="25" xfId="11" applyFont="1" applyBorder="1" applyAlignment="1">
      <alignment horizontal="centerContinuous"/>
    </xf>
    <xf numFmtId="0" fontId="4" fillId="0" borderId="33" xfId="11" applyFont="1" applyBorder="1" applyAlignment="1">
      <alignment horizontal="centerContinuous"/>
    </xf>
    <xf numFmtId="0" fontId="4" fillId="0" borderId="22" xfId="11" applyFont="1" applyBorder="1" applyAlignment="1">
      <alignment horizontal="centerContinuous"/>
    </xf>
    <xf numFmtId="0" fontId="22" fillId="0" borderId="0" xfId="11" applyFont="1" applyAlignment="1">
      <alignment horizontal="centerContinuous"/>
    </xf>
    <xf numFmtId="0" fontId="4" fillId="0" borderId="0" xfId="11" applyFont="1" applyAlignment="1">
      <alignment horizontal="left"/>
    </xf>
    <xf numFmtId="0" fontId="4" fillId="0" borderId="0" xfId="11" applyFont="1" applyAlignment="1">
      <alignment horizontal="centerContinuous"/>
    </xf>
    <xf numFmtId="0" fontId="4" fillId="55" borderId="22" xfId="0" applyFont="1" applyFill="1" applyBorder="1" applyAlignment="1">
      <alignment horizontal="left"/>
    </xf>
    <xf numFmtId="0" fontId="6" fillId="55" borderId="22" xfId="4" applyFont="1" applyFill="1" applyBorder="1" applyAlignment="1">
      <alignment wrapText="1"/>
    </xf>
    <xf numFmtId="0" fontId="6" fillId="55" borderId="22" xfId="5" applyFont="1" applyFill="1" applyBorder="1" applyAlignment="1">
      <alignment horizontal="left" wrapText="1"/>
    </xf>
    <xf numFmtId="0" fontId="4" fillId="55" borderId="22" xfId="6" applyFont="1" applyFill="1" applyBorder="1" applyAlignment="1">
      <alignment horizontal="left"/>
    </xf>
    <xf numFmtId="0" fontId="6" fillId="56" borderId="22" xfId="2" applyFont="1" applyFill="1" applyBorder="1" applyAlignment="1">
      <alignment horizontal="right" wrapText="1"/>
    </xf>
    <xf numFmtId="0" fontId="7" fillId="55" borderId="25" xfId="0" applyFont="1" applyFill="1" applyBorder="1"/>
    <xf numFmtId="0" fontId="6" fillId="55" borderId="22" xfId="2" applyFont="1" applyFill="1" applyBorder="1"/>
    <xf numFmtId="0" fontId="4" fillId="55" borderId="22" xfId="0" applyFont="1" applyFill="1" applyBorder="1"/>
    <xf numFmtId="0" fontId="4" fillId="55" borderId="22" xfId="0" applyFont="1" applyFill="1" applyBorder="1" applyAlignment="1"/>
    <xf numFmtId="0" fontId="4" fillId="23" borderId="22" xfId="20" applyFont="1" applyFill="1" applyBorder="1" applyAlignment="1">
      <alignment horizontal="left"/>
    </xf>
    <xf numFmtId="0" fontId="4" fillId="19" borderId="25" xfId="20" applyFont="1" applyFill="1" applyBorder="1" applyAlignment="1">
      <alignment horizontal="left"/>
    </xf>
    <xf numFmtId="0" fontId="4" fillId="3" borderId="22" xfId="20" applyFont="1" applyFill="1" applyBorder="1" applyAlignment="1">
      <alignment horizontal="left"/>
    </xf>
    <xf numFmtId="49" fontId="4" fillId="19" borderId="22" xfId="20" applyNumberFormat="1" applyFont="1" applyFill="1" applyBorder="1" applyAlignment="1">
      <alignment horizontal="left"/>
    </xf>
    <xf numFmtId="0" fontId="4" fillId="23" borderId="22" xfId="20" quotePrefix="1" applyFont="1" applyFill="1" applyBorder="1" applyAlignment="1">
      <alignment horizontal="left"/>
    </xf>
    <xf numFmtId="0" fontId="4" fillId="55" borderId="22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right" vertical="center"/>
    </xf>
    <xf numFmtId="0" fontId="21" fillId="55" borderId="22" xfId="0" applyFont="1" applyFill="1" applyBorder="1" applyAlignment="1">
      <alignment horizontal="center" vertical="center"/>
    </xf>
    <xf numFmtId="0" fontId="6" fillId="56" borderId="22" xfId="5" applyFont="1" applyFill="1" applyBorder="1" applyAlignment="1">
      <alignment wrapText="1"/>
    </xf>
    <xf numFmtId="0" fontId="6" fillId="56" borderId="20" xfId="5" applyFont="1" applyFill="1" applyBorder="1" applyAlignment="1">
      <alignment wrapText="1"/>
    </xf>
    <xf numFmtId="0" fontId="6" fillId="56" borderId="58" xfId="5" applyFont="1" applyFill="1" applyBorder="1" applyAlignment="1">
      <alignment horizontal="right" wrapText="1"/>
    </xf>
    <xf numFmtId="0" fontId="6" fillId="56" borderId="22" xfId="5" applyFont="1" applyFill="1" applyBorder="1" applyAlignment="1">
      <alignment horizontal="right" wrapText="1"/>
    </xf>
    <xf numFmtId="0" fontId="6" fillId="56" borderId="59" xfId="5" applyFont="1" applyFill="1" applyBorder="1" applyAlignment="1">
      <alignment horizontal="right" wrapText="1"/>
    </xf>
    <xf numFmtId="0" fontId="6" fillId="56" borderId="21" xfId="5" applyFont="1" applyFill="1" applyBorder="1" applyAlignment="1">
      <alignment horizontal="right" wrapText="1"/>
    </xf>
    <xf numFmtId="0" fontId="6" fillId="56" borderId="20" xfId="5" applyFont="1" applyFill="1" applyBorder="1" applyAlignment="1">
      <alignment horizontal="right" wrapText="1"/>
    </xf>
    <xf numFmtId="0" fontId="6" fillId="55" borderId="22" xfId="5" applyFont="1" applyFill="1" applyBorder="1"/>
    <xf numFmtId="0" fontId="6" fillId="55" borderId="58" xfId="5" applyFont="1" applyFill="1" applyBorder="1"/>
    <xf numFmtId="0" fontId="6" fillId="55" borderId="59" xfId="5" applyFont="1" applyFill="1" applyBorder="1"/>
    <xf numFmtId="0" fontId="6" fillId="55" borderId="21" xfId="5" applyFont="1" applyFill="1" applyBorder="1"/>
    <xf numFmtId="0" fontId="6" fillId="55" borderId="20" xfId="5" applyFont="1" applyFill="1" applyBorder="1"/>
    <xf numFmtId="0" fontId="4" fillId="55" borderId="3" xfId="0" applyFont="1" applyFill="1" applyBorder="1"/>
    <xf numFmtId="0" fontId="4" fillId="55" borderId="22" xfId="17" applyFont="1" applyFill="1" applyBorder="1" applyAlignment="1">
      <alignment horizontal="left"/>
    </xf>
    <xf numFmtId="0" fontId="4" fillId="55" borderId="22" xfId="17" applyFont="1" applyFill="1" applyBorder="1"/>
    <xf numFmtId="0" fontId="7" fillId="56" borderId="25" xfId="7" applyFont="1" applyFill="1" applyBorder="1" applyAlignment="1">
      <alignment horizontal="center" wrapText="1"/>
    </xf>
    <xf numFmtId="0" fontId="6" fillId="56" borderId="22" xfId="7" applyFont="1" applyFill="1" applyBorder="1" applyAlignment="1">
      <alignment horizontal="right" wrapText="1"/>
    </xf>
    <xf numFmtId="0" fontId="8" fillId="56" borderId="25" xfId="7" applyFont="1" applyFill="1" applyBorder="1" applyAlignment="1">
      <alignment horizontal="center" wrapText="1"/>
    </xf>
    <xf numFmtId="0" fontId="2" fillId="55" borderId="22" xfId="0" applyFont="1" applyFill="1" applyBorder="1" applyAlignment="1">
      <alignment horizontal="center"/>
    </xf>
    <xf numFmtId="0" fontId="2" fillId="55" borderId="22" xfId="0" applyFont="1" applyFill="1" applyBorder="1"/>
    <xf numFmtId="0" fontId="6" fillId="57" borderId="25" xfId="7" applyFont="1" applyFill="1" applyBorder="1" applyAlignment="1">
      <alignment horizontal="right" wrapText="1"/>
    </xf>
    <xf numFmtId="0" fontId="6" fillId="57" borderId="22" xfId="7" applyFont="1" applyFill="1" applyBorder="1" applyAlignment="1">
      <alignment horizontal="right" wrapText="1"/>
    </xf>
    <xf numFmtId="0" fontId="24" fillId="58" borderId="22" xfId="7" applyFont="1" applyFill="1" applyBorder="1" applyAlignment="1">
      <alignment horizontal="right" wrapText="1"/>
    </xf>
    <xf numFmtId="0" fontId="24" fillId="59" borderId="22" xfId="7" applyFont="1" applyFill="1" applyBorder="1" applyAlignment="1">
      <alignment horizontal="right" wrapText="1"/>
    </xf>
    <xf numFmtId="0" fontId="24" fillId="60" borderId="22" xfId="7" applyFont="1" applyFill="1" applyBorder="1" applyAlignment="1">
      <alignment horizontal="right" wrapText="1"/>
    </xf>
    <xf numFmtId="0" fontId="24" fillId="61" borderId="22" xfId="7" applyFont="1" applyFill="1" applyBorder="1" applyAlignment="1">
      <alignment horizontal="right" wrapText="1"/>
    </xf>
    <xf numFmtId="0" fontId="24" fillId="62" borderId="22" xfId="7" applyFont="1" applyFill="1" applyBorder="1" applyAlignment="1">
      <alignment horizontal="right" wrapText="1"/>
    </xf>
    <xf numFmtId="0" fontId="24" fillId="63" borderId="22" xfId="7" applyFont="1" applyFill="1" applyBorder="1" applyAlignment="1">
      <alignment horizontal="right" wrapText="1"/>
    </xf>
    <xf numFmtId="0" fontId="2" fillId="0" borderId="0" xfId="20" applyFont="1"/>
    <xf numFmtId="0" fontId="4" fillId="34" borderId="25" xfId="20" applyFont="1" applyFill="1" applyBorder="1" applyAlignment="1" applyProtection="1">
      <alignment horizontal="right"/>
      <protection locked="0"/>
    </xf>
    <xf numFmtId="0" fontId="4" fillId="64" borderId="22" xfId="20" applyFont="1" applyFill="1" applyBorder="1" applyAlignment="1">
      <alignment horizontal="right"/>
    </xf>
    <xf numFmtId="0" fontId="6" fillId="65" borderId="22" xfId="2" applyFont="1" applyFill="1" applyBorder="1" applyAlignment="1">
      <alignment horizontal="right" wrapText="1"/>
    </xf>
    <xf numFmtId="0" fontId="0" fillId="0" borderId="22" xfId="0" applyBorder="1"/>
    <xf numFmtId="0" fontId="25" fillId="0" borderId="22" xfId="11" applyFont="1" applyBorder="1"/>
    <xf numFmtId="0" fontId="25" fillId="0" borderId="22" xfId="11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41" borderId="6" xfId="0" applyFont="1" applyFill="1" applyBorder="1" applyAlignment="1">
      <alignment horizontal="center" wrapText="1"/>
    </xf>
    <xf numFmtId="0" fontId="4" fillId="41" borderId="7" xfId="0" applyFont="1" applyFill="1" applyBorder="1" applyAlignment="1">
      <alignment horizontal="center" wrapText="1"/>
    </xf>
    <xf numFmtId="0" fontId="4" fillId="41" borderId="8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0" fontId="2" fillId="9" borderId="22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 vertical="center" wrapText="1"/>
    </xf>
    <xf numFmtId="0" fontId="17" fillId="8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/>
    </xf>
    <xf numFmtId="0" fontId="17" fillId="10" borderId="43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8" fillId="46" borderId="40" xfId="0" applyFont="1" applyFill="1" applyBorder="1" applyAlignment="1">
      <alignment horizontal="center" vertical="center" wrapText="1"/>
    </xf>
    <xf numFmtId="0" fontId="18" fillId="46" borderId="34" xfId="0" applyFont="1" applyFill="1" applyBorder="1" applyAlignment="1">
      <alignment horizontal="center" vertical="center" wrapText="1"/>
    </xf>
    <xf numFmtId="0" fontId="18" fillId="46" borderId="48" xfId="0" applyFont="1" applyFill="1" applyBorder="1" applyAlignment="1">
      <alignment horizontal="center" vertical="center" wrapText="1"/>
    </xf>
    <xf numFmtId="0" fontId="18" fillId="46" borderId="24" xfId="0" applyFont="1" applyFill="1" applyBorder="1" applyAlignment="1">
      <alignment horizontal="center" vertical="center" wrapText="1"/>
    </xf>
    <xf numFmtId="0" fontId="18" fillId="46" borderId="30" xfId="0" applyFont="1" applyFill="1" applyBorder="1" applyAlignment="1">
      <alignment horizontal="center" vertical="center" wrapText="1"/>
    </xf>
    <xf numFmtId="0" fontId="18" fillId="46" borderId="56" xfId="0" applyFont="1" applyFill="1" applyBorder="1" applyAlignment="1">
      <alignment horizontal="center" vertical="center" wrapText="1"/>
    </xf>
    <xf numFmtId="0" fontId="2" fillId="48" borderId="36" xfId="0" applyFont="1" applyFill="1" applyBorder="1" applyAlignment="1">
      <alignment horizontal="center" vertical="center"/>
    </xf>
    <xf numFmtId="0" fontId="2" fillId="48" borderId="15" xfId="0" applyFont="1" applyFill="1" applyBorder="1" applyAlignment="1">
      <alignment horizontal="center" vertical="center"/>
    </xf>
    <xf numFmtId="0" fontId="2" fillId="48" borderId="57" xfId="0" applyFont="1" applyFill="1" applyBorder="1" applyAlignment="1">
      <alignment horizontal="center" vertical="center"/>
    </xf>
    <xf numFmtId="0" fontId="2" fillId="48" borderId="54" xfId="0" applyFont="1" applyFill="1" applyBorder="1" applyAlignment="1">
      <alignment horizontal="center" vertical="center"/>
    </xf>
    <xf numFmtId="0" fontId="18" fillId="30" borderId="22" xfId="0" applyFont="1" applyFill="1" applyBorder="1" applyAlignment="1">
      <alignment horizontal="center" wrapText="1"/>
    </xf>
    <xf numFmtId="0" fontId="18" fillId="30" borderId="50" xfId="0" applyFont="1" applyFill="1" applyBorder="1" applyAlignment="1">
      <alignment horizontal="center" wrapText="1"/>
    </xf>
    <xf numFmtId="0" fontId="18" fillId="20" borderId="22" xfId="0" applyFont="1" applyFill="1" applyBorder="1" applyAlignment="1">
      <alignment horizontal="center" wrapText="1"/>
    </xf>
    <xf numFmtId="0" fontId="18" fillId="20" borderId="50" xfId="0" applyFont="1" applyFill="1" applyBorder="1" applyAlignment="1">
      <alignment horizontal="center" wrapText="1"/>
    </xf>
    <xf numFmtId="0" fontId="20" fillId="29" borderId="32" xfId="0" applyFont="1" applyFill="1" applyBorder="1" applyAlignment="1" applyProtection="1">
      <alignment horizontal="center" vertical="center" wrapText="1"/>
      <protection locked="0"/>
    </xf>
    <xf numFmtId="0" fontId="20" fillId="29" borderId="31" xfId="0" applyFont="1" applyFill="1" applyBorder="1" applyAlignment="1" applyProtection="1">
      <alignment horizontal="center" vertical="center" wrapText="1"/>
      <protection locked="0"/>
    </xf>
    <xf numFmtId="0" fontId="20" fillId="29" borderId="39" xfId="0" applyFont="1" applyFill="1" applyBorder="1" applyAlignment="1" applyProtection="1">
      <alignment horizontal="center" vertical="center" wrapText="1"/>
      <protection locked="0"/>
    </xf>
    <xf numFmtId="0" fontId="20" fillId="29" borderId="28" xfId="0" applyFont="1" applyFill="1" applyBorder="1" applyAlignment="1" applyProtection="1">
      <alignment horizontal="center" vertical="center" wrapText="1"/>
      <protection locked="0"/>
    </xf>
    <xf numFmtId="0" fontId="20" fillId="29" borderId="33" xfId="0" applyFont="1" applyFill="1" applyBorder="1" applyAlignment="1" applyProtection="1">
      <alignment horizontal="center" vertical="center" wrapText="1"/>
      <protection locked="0"/>
    </xf>
    <xf numFmtId="0" fontId="20" fillId="29" borderId="29" xfId="0" applyFont="1" applyFill="1" applyBorder="1" applyAlignment="1" applyProtection="1">
      <alignment horizontal="center" vertical="center" wrapText="1"/>
      <protection locked="0"/>
    </xf>
    <xf numFmtId="0" fontId="18" fillId="47" borderId="9" xfId="0" applyFont="1" applyFill="1" applyBorder="1" applyAlignment="1">
      <alignment horizontal="center" vertical="center" wrapText="1"/>
    </xf>
    <xf numFmtId="0" fontId="18" fillId="47" borderId="37" xfId="0" applyFont="1" applyFill="1" applyBorder="1" applyAlignment="1">
      <alignment horizontal="center" vertical="center" wrapText="1"/>
    </xf>
    <xf numFmtId="0" fontId="18" fillId="47" borderId="38" xfId="0" applyFont="1" applyFill="1" applyBorder="1" applyAlignment="1">
      <alignment horizontal="center" vertical="center" wrapText="1"/>
    </xf>
    <xf numFmtId="0" fontId="18" fillId="47" borderId="8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6" xfId="0" applyFont="1" applyFill="1" applyBorder="1" applyAlignment="1">
      <alignment horizontal="center" vertical="center"/>
    </xf>
    <xf numFmtId="0" fontId="2" fillId="36" borderId="4" xfId="0" applyFont="1" applyFill="1" applyBorder="1" applyAlignment="1">
      <alignment horizontal="center" vertical="center"/>
    </xf>
    <xf numFmtId="0" fontId="2" fillId="36" borderId="7" xfId="0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left"/>
    </xf>
    <xf numFmtId="0" fontId="2" fillId="37" borderId="2" xfId="0" applyFont="1" applyFill="1" applyBorder="1" applyAlignment="1">
      <alignment horizontal="left"/>
    </xf>
    <xf numFmtId="0" fontId="2" fillId="37" borderId="19" xfId="0" applyFont="1" applyFill="1" applyBorder="1" applyAlignment="1">
      <alignment horizontal="left"/>
    </xf>
    <xf numFmtId="0" fontId="2" fillId="35" borderId="6" xfId="0" applyFont="1" applyFill="1" applyBorder="1" applyAlignment="1">
      <alignment horizontal="center" vertical="center"/>
    </xf>
    <xf numFmtId="0" fontId="2" fillId="35" borderId="4" xfId="0" applyFont="1" applyFill="1" applyBorder="1" applyAlignment="1">
      <alignment horizontal="center" vertical="center"/>
    </xf>
    <xf numFmtId="0" fontId="2" fillId="35" borderId="7" xfId="0" applyFont="1" applyFill="1" applyBorder="1" applyAlignment="1">
      <alignment horizontal="center" vertical="center"/>
    </xf>
    <xf numFmtId="0" fontId="2" fillId="35" borderId="8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4" borderId="6" xfId="0" applyFont="1" applyFill="1" applyBorder="1" applyAlignment="1">
      <alignment horizontal="center" vertical="center" wrapText="1"/>
    </xf>
    <xf numFmtId="0" fontId="2" fillId="34" borderId="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0" borderId="6" xfId="0" applyFont="1" applyFill="1" applyBorder="1" applyAlignment="1">
      <alignment horizontal="center" vertical="center" wrapText="1"/>
    </xf>
    <xf numFmtId="0" fontId="2" fillId="30" borderId="4" xfId="0" applyFont="1" applyFill="1" applyBorder="1" applyAlignment="1">
      <alignment horizontal="center" vertical="center" wrapText="1"/>
    </xf>
    <xf numFmtId="0" fontId="2" fillId="30" borderId="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8" xfId="0" applyFont="1" applyFill="1" applyBorder="1" applyAlignment="1">
      <alignment horizontal="center" vertical="center" wrapText="1"/>
    </xf>
    <xf numFmtId="0" fontId="2" fillId="30" borderId="9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/>
    </xf>
    <xf numFmtId="0" fontId="2" fillId="0" borderId="7" xfId="20" applyFont="1" applyFill="1" applyBorder="1" applyAlignment="1">
      <alignment horizontal="center" vertical="center"/>
    </xf>
    <xf numFmtId="0" fontId="2" fillId="0" borderId="9" xfId="20" applyFont="1" applyFill="1" applyBorder="1" applyAlignment="1">
      <alignment horizontal="center" vertical="center"/>
    </xf>
    <xf numFmtId="0" fontId="2" fillId="0" borderId="10" xfId="20" applyFont="1" applyFill="1" applyBorder="1" applyAlignment="1">
      <alignment horizontal="center" vertical="center"/>
    </xf>
    <xf numFmtId="0" fontId="2" fillId="35" borderId="7" xfId="20" applyFont="1" applyFill="1" applyBorder="1" applyAlignment="1">
      <alignment horizontal="center" vertical="center" wrapText="1"/>
    </xf>
    <xf numFmtId="0" fontId="2" fillId="35" borderId="23" xfId="20" applyFont="1" applyFill="1" applyBorder="1" applyAlignment="1">
      <alignment horizontal="center" vertical="center" wrapText="1"/>
    </xf>
    <xf numFmtId="0" fontId="2" fillId="35" borderId="10" xfId="20" applyFont="1" applyFill="1" applyBorder="1" applyAlignment="1">
      <alignment horizontal="center" vertical="center" wrapText="1"/>
    </xf>
    <xf numFmtId="0" fontId="2" fillId="3" borderId="11" xfId="20" applyFont="1" applyFill="1" applyBorder="1" applyAlignment="1">
      <alignment horizontal="center"/>
    </xf>
    <xf numFmtId="0" fontId="2" fillId="3" borderId="15" xfId="20" applyFont="1" applyFill="1" applyBorder="1" applyAlignment="1">
      <alignment horizontal="center"/>
    </xf>
    <xf numFmtId="0" fontId="2" fillId="3" borderId="42" xfId="20" applyFont="1" applyFill="1" applyBorder="1" applyAlignment="1">
      <alignment horizontal="center"/>
    </xf>
    <xf numFmtId="0" fontId="2" fillId="3" borderId="29" xfId="20" applyFont="1" applyFill="1" applyBorder="1" applyAlignment="1">
      <alignment horizontal="center"/>
    </xf>
    <xf numFmtId="0" fontId="2" fillId="3" borderId="32" xfId="20" applyFont="1" applyFill="1" applyBorder="1" applyAlignment="1">
      <alignment horizontal="center"/>
    </xf>
    <xf numFmtId="0" fontId="2" fillId="3" borderId="16" xfId="20" applyFont="1" applyFill="1" applyBorder="1" applyAlignment="1">
      <alignment horizontal="center"/>
    </xf>
    <xf numFmtId="0" fontId="2" fillId="3" borderId="51" xfId="20" applyFont="1" applyFill="1" applyBorder="1" applyAlignment="1">
      <alignment horizontal="center"/>
    </xf>
    <xf numFmtId="0" fontId="2" fillId="0" borderId="14" xfId="20" applyFont="1" applyFill="1" applyBorder="1" applyAlignment="1">
      <alignment horizontal="center" vertical="center" wrapText="1"/>
    </xf>
    <xf numFmtId="0" fontId="2" fillId="0" borderId="43" xfId="20" applyFont="1" applyFill="1" applyBorder="1" applyAlignment="1">
      <alignment horizontal="center" vertical="center" wrapText="1"/>
    </xf>
    <xf numFmtId="0" fontId="2" fillId="0" borderId="14" xfId="20" applyFont="1" applyFill="1" applyBorder="1" applyAlignment="1">
      <alignment horizontal="center" vertical="center"/>
    </xf>
    <xf numFmtId="0" fontId="2" fillId="0" borderId="43" xfId="20" applyFont="1" applyFill="1" applyBorder="1" applyAlignment="1">
      <alignment horizontal="center" vertical="center"/>
    </xf>
    <xf numFmtId="0" fontId="17" fillId="0" borderId="14" xfId="20" applyFont="1" applyFill="1" applyBorder="1" applyAlignment="1">
      <alignment horizontal="center" vertical="center" wrapText="1"/>
    </xf>
    <xf numFmtId="0" fontId="17" fillId="0" borderId="43" xfId="20" applyFont="1" applyFill="1" applyBorder="1" applyAlignment="1">
      <alignment horizontal="center" vertical="center" wrapText="1"/>
    </xf>
    <xf numFmtId="0" fontId="2" fillId="50" borderId="14" xfId="20" applyFont="1" applyFill="1" applyBorder="1" applyAlignment="1">
      <alignment horizontal="center" vertical="center" wrapText="1"/>
    </xf>
    <xf numFmtId="0" fontId="2" fillId="50" borderId="43" xfId="20" applyFont="1" applyFill="1" applyBorder="1" applyAlignment="1">
      <alignment horizontal="center" vertical="center" wrapText="1"/>
    </xf>
    <xf numFmtId="0" fontId="4" fillId="0" borderId="43" xfId="20" applyFont="1" applyFill="1" applyBorder="1" applyAlignment="1">
      <alignment horizontal="center" vertical="center" wrapText="1"/>
    </xf>
    <xf numFmtId="0" fontId="2" fillId="44" borderId="45" xfId="0" applyFont="1" applyFill="1" applyBorder="1" applyAlignment="1">
      <alignment horizontal="center" vertical="center" wrapText="1"/>
    </xf>
    <xf numFmtId="0" fontId="2" fillId="44" borderId="31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0" xfId="0" applyFont="1" applyFill="1" applyBorder="1" applyAlignment="1">
      <alignment horizontal="center" vertical="center" wrapText="1"/>
    </xf>
    <xf numFmtId="0" fontId="2" fillId="44" borderId="8" xfId="0" applyFont="1" applyFill="1" applyBorder="1" applyAlignment="1">
      <alignment horizontal="center" vertical="center" wrapText="1"/>
    </xf>
    <xf numFmtId="0" fontId="2" fillId="44" borderId="9" xfId="0" applyFont="1" applyFill="1" applyBorder="1" applyAlignment="1">
      <alignment horizontal="center" vertical="center" wrapText="1"/>
    </xf>
    <xf numFmtId="0" fontId="2" fillId="50" borderId="6" xfId="20" applyFont="1" applyFill="1" applyBorder="1" applyAlignment="1">
      <alignment horizontal="center" vertical="center"/>
    </xf>
    <xf numFmtId="0" fontId="2" fillId="50" borderId="4" xfId="20" applyFont="1" applyFill="1" applyBorder="1" applyAlignment="1">
      <alignment horizontal="center" vertical="center"/>
    </xf>
    <xf numFmtId="0" fontId="2" fillId="50" borderId="7" xfId="20" applyFont="1" applyFill="1" applyBorder="1" applyAlignment="1">
      <alignment horizontal="center" vertical="center"/>
    </xf>
    <xf numFmtId="0" fontId="2" fillId="50" borderId="8" xfId="20" applyFont="1" applyFill="1" applyBorder="1" applyAlignment="1">
      <alignment horizontal="center" vertical="center"/>
    </xf>
    <xf numFmtId="0" fontId="2" fillId="50" borderId="9" xfId="20" applyFont="1" applyFill="1" applyBorder="1" applyAlignment="1">
      <alignment horizontal="center" vertical="center"/>
    </xf>
    <xf numFmtId="0" fontId="2" fillId="50" borderId="10" xfId="20" applyFont="1" applyFill="1" applyBorder="1" applyAlignment="1">
      <alignment horizontal="center" vertical="center"/>
    </xf>
    <xf numFmtId="0" fontId="2" fillId="5" borderId="6" xfId="20" applyFont="1" applyFill="1" applyBorder="1" applyAlignment="1">
      <alignment horizontal="center" vertical="center"/>
    </xf>
    <xf numFmtId="0" fontId="2" fillId="5" borderId="4" xfId="20" applyFont="1" applyFill="1" applyBorder="1" applyAlignment="1">
      <alignment horizontal="center" vertical="center"/>
    </xf>
    <xf numFmtId="0" fontId="2" fillId="5" borderId="7" xfId="20" applyFont="1" applyFill="1" applyBorder="1" applyAlignment="1">
      <alignment horizontal="center" vertical="center"/>
    </xf>
    <xf numFmtId="0" fontId="2" fillId="5" borderId="8" xfId="20" applyFont="1" applyFill="1" applyBorder="1" applyAlignment="1">
      <alignment horizontal="center" vertical="center"/>
    </xf>
    <xf numFmtId="0" fontId="2" fillId="5" borderId="9" xfId="20" applyFont="1" applyFill="1" applyBorder="1" applyAlignment="1">
      <alignment horizontal="center" vertical="center"/>
    </xf>
    <xf numFmtId="0" fontId="2" fillId="5" borderId="10" xfId="20" applyFont="1" applyFill="1" applyBorder="1" applyAlignment="1">
      <alignment horizontal="center" vertical="center"/>
    </xf>
    <xf numFmtId="0" fontId="2" fillId="8" borderId="6" xfId="20" applyFont="1" applyFill="1" applyBorder="1" applyAlignment="1">
      <alignment horizontal="center" vertical="center"/>
    </xf>
    <xf numFmtId="0" fontId="2" fillId="8" borderId="4" xfId="20" applyFont="1" applyFill="1" applyBorder="1" applyAlignment="1">
      <alignment horizontal="center" vertical="center"/>
    </xf>
    <xf numFmtId="0" fontId="2" fillId="8" borderId="7" xfId="20" applyFont="1" applyFill="1" applyBorder="1" applyAlignment="1">
      <alignment horizontal="center" vertical="center"/>
    </xf>
    <xf numFmtId="0" fontId="2" fillId="8" borderId="8" xfId="20" applyFont="1" applyFill="1" applyBorder="1" applyAlignment="1">
      <alignment horizontal="center" vertical="center"/>
    </xf>
    <xf numFmtId="0" fontId="2" fillId="8" borderId="9" xfId="20" applyFont="1" applyFill="1" applyBorder="1" applyAlignment="1">
      <alignment horizontal="center" vertical="center"/>
    </xf>
    <xf numFmtId="0" fontId="2" fillId="8" borderId="10" xfId="20" applyFont="1" applyFill="1" applyBorder="1" applyAlignment="1">
      <alignment horizontal="center" vertical="center"/>
    </xf>
    <xf numFmtId="0" fontId="2" fillId="49" borderId="6" xfId="20" applyFont="1" applyFill="1" applyBorder="1" applyAlignment="1">
      <alignment horizontal="center" vertical="center" wrapText="1"/>
    </xf>
    <xf numFmtId="0" fontId="2" fillId="49" borderId="7" xfId="20" applyFont="1" applyFill="1" applyBorder="1" applyAlignment="1">
      <alignment horizontal="center" vertical="center" wrapText="1"/>
    </xf>
    <xf numFmtId="0" fontId="2" fillId="49" borderId="11" xfId="20" applyFont="1" applyFill="1" applyBorder="1" applyAlignment="1">
      <alignment horizontal="center" vertical="center" wrapText="1"/>
    </xf>
    <xf numFmtId="0" fontId="2" fillId="49" borderId="12" xfId="20" applyFont="1" applyFill="1" applyBorder="1" applyAlignment="1">
      <alignment horizontal="center" vertical="center" wrapText="1"/>
    </xf>
    <xf numFmtId="0" fontId="2" fillId="49" borderId="42" xfId="20" applyFont="1" applyFill="1" applyBorder="1" applyAlignment="1">
      <alignment horizontal="center" vertical="center" wrapText="1"/>
    </xf>
    <xf numFmtId="0" fontId="2" fillId="49" borderId="41" xfId="20" applyFont="1" applyFill="1" applyBorder="1" applyAlignment="1">
      <alignment horizontal="center" vertical="center" wrapText="1"/>
    </xf>
    <xf numFmtId="0" fontId="2" fillId="8" borderId="1" xfId="20" applyFont="1" applyFill="1" applyBorder="1" applyAlignment="1">
      <alignment horizontal="center" vertical="center"/>
    </xf>
    <xf numFmtId="0" fontId="2" fillId="8" borderId="2" xfId="20" applyFont="1" applyFill="1" applyBorder="1" applyAlignment="1">
      <alignment horizontal="center" vertical="center"/>
    </xf>
    <xf numFmtId="0" fontId="2" fillId="8" borderId="19" xfId="20" applyFont="1" applyFill="1" applyBorder="1" applyAlignment="1">
      <alignment horizontal="center" vertical="center"/>
    </xf>
    <xf numFmtId="0" fontId="2" fillId="5" borderId="1" xfId="20" applyFont="1" applyFill="1" applyBorder="1" applyAlignment="1">
      <alignment horizontal="center" vertical="center"/>
    </xf>
    <xf numFmtId="0" fontId="2" fillId="5" borderId="2" xfId="20" applyFont="1" applyFill="1" applyBorder="1" applyAlignment="1">
      <alignment horizontal="center" vertical="center"/>
    </xf>
    <xf numFmtId="0" fontId="2" fillId="5" borderId="19" xfId="20" applyFont="1" applyFill="1" applyBorder="1" applyAlignment="1">
      <alignment horizontal="center" vertical="center"/>
    </xf>
    <xf numFmtId="0" fontId="17" fillId="50" borderId="14" xfId="20" applyFont="1" applyFill="1" applyBorder="1" applyAlignment="1">
      <alignment horizontal="center" vertical="center" wrapText="1"/>
    </xf>
    <xf numFmtId="0" fontId="17" fillId="50" borderId="43" xfId="20" applyFont="1" applyFill="1" applyBorder="1" applyAlignment="1">
      <alignment horizontal="center" vertical="center" wrapText="1"/>
    </xf>
    <xf numFmtId="0" fontId="2" fillId="51" borderId="6" xfId="20" applyFont="1" applyFill="1" applyBorder="1" applyAlignment="1" applyProtection="1">
      <alignment horizontal="center"/>
      <protection locked="0"/>
    </xf>
    <xf numFmtId="0" fontId="2" fillId="51" borderId="7" xfId="20" applyFont="1" applyFill="1" applyBorder="1" applyAlignment="1" applyProtection="1">
      <alignment horizontal="center"/>
      <protection locked="0"/>
    </xf>
    <xf numFmtId="0" fontId="2" fillId="0" borderId="6" xfId="20" applyFont="1" applyFill="1" applyBorder="1" applyAlignment="1" applyProtection="1">
      <alignment horizontal="center"/>
    </xf>
    <xf numFmtId="0" fontId="4" fillId="0" borderId="4" xfId="20" applyFont="1" applyFill="1" applyBorder="1" applyAlignment="1" applyProtection="1">
      <alignment horizontal="center"/>
    </xf>
    <xf numFmtId="0" fontId="4" fillId="0" borderId="7" xfId="20" applyFont="1" applyFill="1" applyBorder="1" applyAlignment="1" applyProtection="1">
      <alignment horizontal="center"/>
    </xf>
    <xf numFmtId="0" fontId="4" fillId="0" borderId="11" xfId="20" applyFont="1" applyFill="1" applyBorder="1" applyAlignment="1" applyProtection="1">
      <alignment horizontal="center"/>
    </xf>
    <xf numFmtId="0" fontId="4" fillId="0" borderId="0" xfId="20" applyFont="1" applyFill="1" applyBorder="1" applyAlignment="1" applyProtection="1">
      <alignment horizontal="center"/>
    </xf>
    <xf numFmtId="0" fontId="4" fillId="0" borderId="12" xfId="20" applyFont="1" applyFill="1" applyBorder="1" applyAlignment="1" applyProtection="1">
      <alignment horizontal="center"/>
    </xf>
    <xf numFmtId="0" fontId="4" fillId="0" borderId="8" xfId="20" applyFont="1" applyFill="1" applyBorder="1" applyAlignment="1" applyProtection="1">
      <alignment horizontal="center"/>
    </xf>
    <xf numFmtId="0" fontId="4" fillId="0" borderId="9" xfId="20" applyFont="1" applyFill="1" applyBorder="1" applyAlignment="1" applyProtection="1">
      <alignment horizontal="center"/>
    </xf>
    <xf numFmtId="0" fontId="4" fillId="0" borderId="10" xfId="20" applyFont="1" applyFill="1" applyBorder="1" applyAlignment="1" applyProtection="1">
      <alignment horizontal="center"/>
    </xf>
    <xf numFmtId="0" fontId="2" fillId="51" borderId="2" xfId="20" applyFont="1" applyFill="1" applyBorder="1" applyAlignment="1" applyProtection="1">
      <alignment horizontal="left" vertical="center"/>
      <protection locked="0"/>
    </xf>
    <xf numFmtId="0" fontId="2" fillId="51" borderId="4" xfId="20" applyFont="1" applyFill="1" applyBorder="1" applyAlignment="1" applyProtection="1">
      <alignment horizontal="center"/>
      <protection locked="0"/>
    </xf>
    <xf numFmtId="0" fontId="2" fillId="51" borderId="1" xfId="20" applyFont="1" applyFill="1" applyBorder="1" applyAlignment="1" applyProtection="1">
      <alignment horizontal="center"/>
      <protection locked="0"/>
    </xf>
    <xf numFmtId="0" fontId="2" fillId="51" borderId="2" xfId="20" applyFont="1" applyFill="1" applyBorder="1" applyAlignment="1" applyProtection="1">
      <alignment horizontal="center"/>
      <protection locked="0"/>
    </xf>
    <xf numFmtId="0" fontId="2" fillId="51" borderId="19" xfId="20" applyFont="1" applyFill="1" applyBorder="1" applyAlignment="1" applyProtection="1">
      <alignment horizontal="center"/>
      <protection locked="0"/>
    </xf>
    <xf numFmtId="0" fontId="2" fillId="51" borderId="8" xfId="20" applyFont="1" applyFill="1" applyBorder="1" applyAlignment="1" applyProtection="1">
      <alignment horizontal="center" vertical="center"/>
      <protection locked="0"/>
    </xf>
    <xf numFmtId="0" fontId="2" fillId="51" borderId="10" xfId="20" applyFont="1" applyFill="1" applyBorder="1" applyAlignment="1" applyProtection="1">
      <alignment horizontal="center" vertical="center"/>
      <protection locked="0"/>
    </xf>
    <xf numFmtId="0" fontId="2" fillId="0" borderId="23" xfId="20" applyFont="1" applyFill="1" applyBorder="1" applyAlignment="1">
      <alignment horizontal="center" vertical="center" wrapText="1"/>
    </xf>
    <xf numFmtId="0" fontId="2" fillId="0" borderId="11" xfId="20" applyFont="1" applyFill="1" applyBorder="1" applyAlignment="1">
      <alignment horizontal="center" vertical="center" wrapText="1"/>
    </xf>
    <xf numFmtId="0" fontId="2" fillId="0" borderId="8" xfId="20" applyFont="1" applyFill="1" applyBorder="1" applyAlignment="1">
      <alignment horizontal="center" vertical="center" wrapText="1"/>
    </xf>
    <xf numFmtId="0" fontId="2" fillId="51" borderId="1" xfId="20" applyFont="1" applyFill="1" applyBorder="1" applyAlignment="1" applyProtection="1">
      <alignment horizontal="center" vertical="center"/>
      <protection locked="0"/>
    </xf>
    <xf numFmtId="0" fontId="2" fillId="51" borderId="19" xfId="20" applyFont="1" applyFill="1" applyBorder="1" applyAlignment="1" applyProtection="1">
      <alignment horizontal="center" vertical="center"/>
      <protection locked="0"/>
    </xf>
    <xf numFmtId="0" fontId="2" fillId="34" borderId="6" xfId="20" applyFont="1" applyFill="1" applyBorder="1" applyAlignment="1" applyProtection="1">
      <alignment horizontal="center" vertical="center" wrapText="1"/>
      <protection locked="0"/>
    </xf>
    <xf numFmtId="0" fontId="2" fillId="34" borderId="7" xfId="20" applyFont="1" applyFill="1" applyBorder="1" applyAlignment="1" applyProtection="1">
      <alignment horizontal="center" vertical="center" wrapText="1"/>
      <protection locked="0"/>
    </xf>
    <xf numFmtId="0" fontId="2" fillId="34" borderId="11" xfId="20" applyFont="1" applyFill="1" applyBorder="1" applyAlignment="1" applyProtection="1">
      <alignment horizontal="center" vertical="center" wrapText="1"/>
      <protection locked="0"/>
    </xf>
    <xf numFmtId="0" fontId="2" fillId="34" borderId="12" xfId="20" applyFont="1" applyFill="1" applyBorder="1" applyAlignment="1" applyProtection="1">
      <alignment horizontal="center" vertical="center" wrapText="1"/>
      <protection locked="0"/>
    </xf>
    <xf numFmtId="0" fontId="2" fillId="34" borderId="8" xfId="20" applyFont="1" applyFill="1" applyBorder="1" applyAlignment="1" applyProtection="1">
      <alignment horizontal="center" vertical="center" wrapText="1"/>
      <protection locked="0"/>
    </xf>
    <xf numFmtId="0" fontId="2" fillId="34" borderId="10" xfId="20" applyFont="1" applyFill="1" applyBorder="1" applyAlignment="1" applyProtection="1">
      <alignment horizontal="center" vertical="center" wrapText="1"/>
      <protection locked="0"/>
    </xf>
    <xf numFmtId="0" fontId="2" fillId="9" borderId="6" xfId="20" applyFont="1" applyFill="1" applyBorder="1" applyAlignment="1" applyProtection="1">
      <alignment horizontal="left" vertical="center"/>
      <protection locked="0"/>
    </xf>
    <xf numFmtId="0" fontId="2" fillId="9" borderId="4" xfId="20" applyFont="1" applyFill="1" applyBorder="1" applyAlignment="1" applyProtection="1">
      <alignment horizontal="left" vertical="center"/>
      <protection locked="0"/>
    </xf>
    <xf numFmtId="0" fontId="2" fillId="9" borderId="7" xfId="20" applyFont="1" applyFill="1" applyBorder="1" applyAlignment="1" applyProtection="1">
      <alignment horizontal="left" vertical="center"/>
      <protection locked="0"/>
    </xf>
    <xf numFmtId="0" fontId="2" fillId="9" borderId="8" xfId="20" applyFont="1" applyFill="1" applyBorder="1" applyAlignment="1" applyProtection="1">
      <alignment horizontal="left" vertical="center"/>
      <protection locked="0"/>
    </xf>
    <xf numFmtId="0" fontId="2" fillId="9" borderId="9" xfId="20" applyFont="1" applyFill="1" applyBorder="1" applyAlignment="1" applyProtection="1">
      <alignment horizontal="left" vertical="center"/>
      <protection locked="0"/>
    </xf>
    <xf numFmtId="0" fontId="2" fillId="9" borderId="10" xfId="20" applyFont="1" applyFill="1" applyBorder="1" applyAlignment="1" applyProtection="1">
      <alignment horizontal="left" vertical="center"/>
      <protection locked="0"/>
    </xf>
    <xf numFmtId="0" fontId="2" fillId="0" borderId="6" xfId="20" applyFont="1" applyBorder="1" applyAlignment="1" applyProtection="1">
      <alignment horizontal="center" vertical="center"/>
    </xf>
    <xf numFmtId="0" fontId="2" fillId="0" borderId="4" xfId="20" applyFont="1" applyBorder="1" applyAlignment="1" applyProtection="1">
      <alignment horizontal="center" vertical="center"/>
    </xf>
    <xf numFmtId="0" fontId="2" fillId="0" borderId="7" xfId="20" applyFont="1" applyBorder="1" applyAlignment="1" applyProtection="1">
      <alignment horizontal="center" vertical="center"/>
    </xf>
    <xf numFmtId="0" fontId="2" fillId="0" borderId="11" xfId="20" applyFont="1" applyBorder="1" applyAlignment="1" applyProtection="1">
      <alignment horizontal="center" vertical="center"/>
    </xf>
    <xf numFmtId="0" fontId="2" fillId="0" borderId="0" xfId="20" applyFont="1" applyBorder="1" applyAlignment="1" applyProtection="1">
      <alignment horizontal="center" vertical="center"/>
    </xf>
    <xf numFmtId="0" fontId="2" fillId="0" borderId="12" xfId="20" applyFont="1" applyBorder="1" applyAlignment="1" applyProtection="1">
      <alignment horizontal="center" vertical="center"/>
    </xf>
    <xf numFmtId="0" fontId="2" fillId="9" borderId="1" xfId="20" applyFont="1" applyFill="1" applyBorder="1" applyAlignment="1" applyProtection="1">
      <alignment horizontal="center"/>
      <protection locked="0"/>
    </xf>
    <xf numFmtId="0" fontId="2" fillId="9" borderId="19" xfId="20" applyFont="1" applyFill="1" applyBorder="1" applyAlignment="1" applyProtection="1">
      <alignment horizontal="center"/>
      <protection locked="0"/>
    </xf>
    <xf numFmtId="0" fontId="2" fillId="0" borderId="6" xfId="20" applyFont="1" applyFill="1" applyBorder="1" applyAlignment="1">
      <alignment horizontal="center" vertical="center"/>
    </xf>
    <xf numFmtId="0" fontId="2" fillId="0" borderId="8" xfId="20" applyFont="1" applyFill="1" applyBorder="1" applyAlignment="1">
      <alignment horizontal="center" vertical="center"/>
    </xf>
    <xf numFmtId="0" fontId="2" fillId="0" borderId="6" xfId="20" applyFont="1" applyFill="1" applyBorder="1" applyAlignment="1">
      <alignment horizontal="center" vertical="center" wrapText="1"/>
    </xf>
    <xf numFmtId="0" fontId="2" fillId="16" borderId="6" xfId="20" applyFont="1" applyFill="1" applyBorder="1" applyAlignment="1" applyProtection="1">
      <alignment horizontal="left" vertical="center"/>
      <protection locked="0"/>
    </xf>
    <xf numFmtId="0" fontId="2" fillId="16" borderId="4" xfId="20" applyFont="1" applyFill="1" applyBorder="1" applyAlignment="1" applyProtection="1">
      <alignment horizontal="left" vertical="center"/>
      <protection locked="0"/>
    </xf>
    <xf numFmtId="0" fontId="2" fillId="16" borderId="7" xfId="20" applyFont="1" applyFill="1" applyBorder="1" applyAlignment="1" applyProtection="1">
      <alignment horizontal="left" vertical="center"/>
      <protection locked="0"/>
    </xf>
    <xf numFmtId="0" fontId="2" fillId="16" borderId="8" xfId="20" applyFont="1" applyFill="1" applyBorder="1" applyAlignment="1" applyProtection="1">
      <alignment horizontal="left" vertical="center"/>
      <protection locked="0"/>
    </xf>
    <xf numFmtId="0" fontId="2" fillId="16" borderId="9" xfId="20" applyFont="1" applyFill="1" applyBorder="1" applyAlignment="1" applyProtection="1">
      <alignment horizontal="left" vertical="center"/>
      <protection locked="0"/>
    </xf>
    <xf numFmtId="0" fontId="2" fillId="16" borderId="10" xfId="20" applyFont="1" applyFill="1" applyBorder="1" applyAlignment="1" applyProtection="1">
      <alignment horizontal="left" vertical="center"/>
      <protection locked="0"/>
    </xf>
    <xf numFmtId="0" fontId="2" fillId="37" borderId="6" xfId="20" applyFont="1" applyFill="1" applyBorder="1" applyAlignment="1" applyProtection="1">
      <alignment horizontal="left" wrapText="1"/>
      <protection locked="0"/>
    </xf>
    <xf numFmtId="0" fontId="2" fillId="37" borderId="4" xfId="20" applyFont="1" applyFill="1" applyBorder="1" applyAlignment="1" applyProtection="1">
      <alignment horizontal="left" wrapText="1"/>
      <protection locked="0"/>
    </xf>
    <xf numFmtId="0" fontId="2" fillId="37" borderId="7" xfId="20" applyFont="1" applyFill="1" applyBorder="1" applyAlignment="1" applyProtection="1">
      <alignment horizontal="left" wrapText="1"/>
      <protection locked="0"/>
    </xf>
    <xf numFmtId="0" fontId="2" fillId="37" borderId="8" xfId="20" applyFont="1" applyFill="1" applyBorder="1" applyAlignment="1" applyProtection="1">
      <alignment horizontal="left" wrapText="1"/>
      <protection locked="0"/>
    </xf>
    <xf numFmtId="0" fontId="2" fillId="37" borderId="9" xfId="20" applyFont="1" applyFill="1" applyBorder="1" applyAlignment="1" applyProtection="1">
      <alignment horizontal="left" wrapText="1"/>
      <protection locked="0"/>
    </xf>
    <xf numFmtId="0" fontId="2" fillId="37" borderId="10" xfId="20" applyFont="1" applyFill="1" applyBorder="1" applyAlignment="1" applyProtection="1">
      <alignment horizontal="left" wrapText="1"/>
      <protection locked="0"/>
    </xf>
    <xf numFmtId="0" fontId="2" fillId="16" borderId="1" xfId="20" applyFont="1" applyFill="1" applyBorder="1" applyAlignment="1" applyProtection="1">
      <alignment horizontal="center"/>
      <protection locked="0"/>
    </xf>
    <xf numFmtId="0" fontId="2" fillId="16" borderId="19" xfId="20" applyFont="1" applyFill="1" applyBorder="1" applyAlignment="1" applyProtection="1">
      <alignment horizontal="center"/>
      <protection locked="0"/>
    </xf>
    <xf numFmtId="0" fontId="2" fillId="37" borderId="1" xfId="20" applyFont="1" applyFill="1" applyBorder="1" applyAlignment="1" applyProtection="1">
      <alignment horizontal="center"/>
      <protection locked="0"/>
    </xf>
    <xf numFmtId="0" fontId="2" fillId="37" borderId="19" xfId="20" applyFont="1" applyFill="1" applyBorder="1" applyAlignment="1" applyProtection="1">
      <alignment horizontal="center"/>
      <protection locked="0"/>
    </xf>
    <xf numFmtId="0" fontId="2" fillId="24" borderId="20" xfId="11" applyFont="1" applyFill="1" applyBorder="1" applyAlignment="1">
      <alignment horizontal="center"/>
    </xf>
    <xf numFmtId="0" fontId="2" fillId="24" borderId="21" xfId="11" applyFont="1" applyFill="1" applyBorder="1" applyAlignment="1">
      <alignment horizontal="center"/>
    </xf>
    <xf numFmtId="0" fontId="4" fillId="0" borderId="24" xfId="11" applyFont="1" applyBorder="1" applyAlignment="1">
      <alignment horizontal="center" vertical="center"/>
    </xf>
    <xf numFmtId="0" fontId="4" fillId="0" borderId="30" xfId="11" applyFont="1" applyBorder="1" applyAlignment="1">
      <alignment horizontal="center" vertical="center"/>
    </xf>
    <xf numFmtId="0" fontId="4" fillId="0" borderId="39" xfId="11" applyFont="1" applyBorder="1" applyAlignment="1">
      <alignment horizontal="center" vertical="center"/>
    </xf>
    <xf numFmtId="0" fontId="22" fillId="0" borderId="15" xfId="11" applyFont="1" applyBorder="1" applyAlignment="1">
      <alignment horizontal="center" vertical="center"/>
    </xf>
    <xf numFmtId="0" fontId="4" fillId="0" borderId="20" xfId="11" applyFont="1" applyBorder="1" applyAlignment="1">
      <alignment horizontal="center"/>
    </xf>
    <xf numFmtId="0" fontId="4" fillId="0" borderId="21" xfId="11" applyFont="1" applyBorder="1" applyAlignment="1">
      <alignment horizontal="center"/>
    </xf>
    <xf numFmtId="0" fontId="22" fillId="0" borderId="24" xfId="11" applyFont="1" applyBorder="1" applyAlignment="1">
      <alignment horizontal="center"/>
    </xf>
    <xf numFmtId="0" fontId="22" fillId="0" borderId="25" xfId="11" applyFont="1" applyBorder="1" applyAlignment="1">
      <alignment horizontal="center"/>
    </xf>
    <xf numFmtId="0" fontId="4" fillId="55" borderId="0" xfId="0" applyFont="1" applyFill="1"/>
    <xf numFmtId="0" fontId="4" fillId="55" borderId="22" xfId="3" applyFont="1" applyFill="1" applyBorder="1" applyAlignment="1">
      <alignment horizontal="left"/>
    </xf>
    <xf numFmtId="0" fontId="4" fillId="55" borderId="22" xfId="3" applyFont="1" applyFill="1" applyBorder="1" applyAlignment="1">
      <alignment horizontal="center"/>
    </xf>
    <xf numFmtId="0" fontId="8" fillId="55" borderId="22" xfId="0" applyFont="1" applyFill="1" applyBorder="1" applyAlignment="1"/>
    <xf numFmtId="0" fontId="16" fillId="55" borderId="22" xfId="0" applyFont="1" applyFill="1" applyBorder="1" applyAlignment="1"/>
    <xf numFmtId="0" fontId="8" fillId="55" borderId="22" xfId="0" applyFont="1" applyFill="1" applyBorder="1" applyAlignment="1">
      <alignment horizontal="center"/>
    </xf>
    <xf numFmtId="0" fontId="2" fillId="55" borderId="22" xfId="0" applyFont="1" applyFill="1" applyBorder="1" applyAlignment="1">
      <alignment horizontal="center" vertical="center" wrapText="1"/>
    </xf>
  </cellXfs>
  <cellStyles count="63">
    <cellStyle name="60% - Accent6 2" xfId="13"/>
    <cellStyle name="60% - Accent6 2 2" xfId="14"/>
    <cellStyle name="60% - Accent6 3" xfId="15"/>
    <cellStyle name="Excel Built-in Normal" xfId="16"/>
    <cellStyle name="Normal" xfId="0" builtinId="0"/>
    <cellStyle name="Normal 10" xfId="62"/>
    <cellStyle name="Normal 10 2" xfId="17"/>
    <cellStyle name="Normal 11" xfId="6"/>
    <cellStyle name="Normal 11 2" xfId="18"/>
    <cellStyle name="Normal 12" xfId="1"/>
    <cellStyle name="Normal 13" xfId="19"/>
    <cellStyle name="Normal 14" xfId="9"/>
    <cellStyle name="Normal 2" xfId="11"/>
    <cellStyle name="Normal 2 2" xfId="20"/>
    <cellStyle name="Normal 2 2 10" xfId="21"/>
    <cellStyle name="Normal 2 2 2" xfId="12"/>
    <cellStyle name="Normal 2 2 2 2" xfId="3"/>
    <cellStyle name="Normal 2 2 2 2 2" xfId="22"/>
    <cellStyle name="Normal 2 2 2 2 3" xfId="23"/>
    <cellStyle name="Normal 2 2 2 2 4" xfId="24"/>
    <cellStyle name="Normal 2 2 2 2 5" xfId="25"/>
    <cellStyle name="Normal 2 2 2 3" xfId="26"/>
    <cellStyle name="Normal 2 2 2 4" xfId="27"/>
    <cellStyle name="Normal 2 2 2 5" xfId="28"/>
    <cellStyle name="Normal 2 2 3" xfId="29"/>
    <cellStyle name="Normal 2 2 4" xfId="30"/>
    <cellStyle name="Normal 2 2 5" xfId="31"/>
    <cellStyle name="Normal 2 2 6" xfId="32"/>
    <cellStyle name="Normal 2 2 8" xfId="33"/>
    <cellStyle name="Normal 2 3" xfId="34"/>
    <cellStyle name="Normal 2 4" xfId="35"/>
    <cellStyle name="Normal 2 5" xfId="36"/>
    <cellStyle name="Normal 2 6" xfId="37"/>
    <cellStyle name="Normal 2 7" xfId="38"/>
    <cellStyle name="Normal 3" xfId="39"/>
    <cellStyle name="Normal 3 2" xfId="40"/>
    <cellStyle name="Normal 3 3" xfId="41"/>
    <cellStyle name="Normal 3 4" xfId="42"/>
    <cellStyle name="Normal 3 5" xfId="43"/>
    <cellStyle name="Normal 3 6" xfId="44"/>
    <cellStyle name="Normal 4" xfId="45"/>
    <cellStyle name="Normal 4 2" xfId="46"/>
    <cellStyle name="Normal 4 3" xfId="47"/>
    <cellStyle name="Normal 4 4" xfId="48"/>
    <cellStyle name="Normal 4 5" xfId="49"/>
    <cellStyle name="Normal 5" xfId="50"/>
    <cellStyle name="Normal 5 2" xfId="51"/>
    <cellStyle name="Normal 5 3" xfId="52"/>
    <cellStyle name="Normal 5 4" xfId="53"/>
    <cellStyle name="Normal 5 5" xfId="54"/>
    <cellStyle name="Normal 6" xfId="55"/>
    <cellStyle name="Normal 6 2" xfId="56"/>
    <cellStyle name="Normal 6 3" xfId="57"/>
    <cellStyle name="Normal 6 4" xfId="58"/>
    <cellStyle name="Normal 6 5" xfId="59"/>
    <cellStyle name="Normal 7" xfId="60"/>
    <cellStyle name="Normal 8" xfId="61"/>
    <cellStyle name="Normal 9" xfId="10"/>
    <cellStyle name="Normal_Mesues 9 Vj." xfId="7"/>
    <cellStyle name="Normal_Regjistrimet 9 Vj." xfId="4"/>
    <cellStyle name="Normal_Regjistrimet 9 Vj.(Moshat)" xfId="5"/>
    <cellStyle name="Normal_Sheet1" xfId="2"/>
    <cellStyle name="Normale 2" xfId="8"/>
  </cellStyles>
  <dxfs count="0"/>
  <tableStyles count="0" defaultTableStyle="TableStyleMedium9" defaultPivotStyle="PivotStyleLight16"/>
  <colors>
    <mruColors>
      <color rgb="FF33CC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54</xdr:row>
      <xdr:rowOff>95250</xdr:rowOff>
    </xdr:from>
    <xdr:to>
      <xdr:col>27</xdr:col>
      <xdr:colOff>295275</xdr:colOff>
      <xdr:row>55</xdr:row>
      <xdr:rowOff>180975</xdr:rowOff>
    </xdr:to>
    <xdr:sp macro="" textlink="">
      <xdr:nvSpPr>
        <xdr:cNvPr id="4" name="Curved Left Arrow 3"/>
        <xdr:cNvSpPr/>
      </xdr:nvSpPr>
      <xdr:spPr>
        <a:xfrm>
          <a:off x="18145125" y="10896600"/>
          <a:ext cx="285750" cy="285750"/>
        </a:xfrm>
        <a:prstGeom prst="curvedLeftArrow">
          <a:avLst>
            <a:gd name="adj1" fmla="val 0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47"/>
  <sheetViews>
    <sheetView zoomScale="90" zoomScaleNormal="90" workbookViewId="0">
      <pane xSplit="2" ySplit="5" topLeftCell="CH87" activePane="bottomRight" state="frozen"/>
      <selection pane="topRight" activeCell="C1" sqref="C1"/>
      <selection pane="bottomLeft" activeCell="A6" sqref="A6"/>
      <selection pane="bottomRight" activeCell="CT100" sqref="CT100"/>
    </sheetView>
  </sheetViews>
  <sheetFormatPr defaultRowHeight="15.75"/>
  <cols>
    <col min="1" max="1" width="20.85546875" style="104" customWidth="1"/>
    <col min="2" max="2" width="16" style="104" customWidth="1"/>
    <col min="3" max="3" width="8.5703125" style="104" customWidth="1"/>
    <col min="4" max="4" width="9.42578125" style="104" customWidth="1"/>
    <col min="5" max="5" width="12" style="104" customWidth="1"/>
    <col min="6" max="6" width="11.85546875" style="104" customWidth="1"/>
    <col min="7" max="7" width="8.140625" style="104" customWidth="1"/>
    <col min="8" max="8" width="6.28515625" style="104" customWidth="1"/>
    <col min="9" max="9" width="9.140625" style="104"/>
    <col min="10" max="10" width="6.85546875" style="104" customWidth="1"/>
    <col min="11" max="11" width="10.140625" style="104" bestFit="1" customWidth="1"/>
    <col min="12" max="12" width="14.28515625" style="104" customWidth="1"/>
    <col min="13" max="87" width="8.7109375" style="104" customWidth="1"/>
    <col min="88" max="88" width="8.85546875" style="104" customWidth="1"/>
    <col min="89" max="89" width="12.5703125" style="196" customWidth="1"/>
    <col min="90" max="94" width="5.7109375" style="104" customWidth="1"/>
    <col min="95" max="95" width="15.28515625" style="104" customWidth="1"/>
    <col min="96" max="96" width="13.7109375" style="104" customWidth="1"/>
    <col min="97" max="97" width="46.85546875" style="197" customWidth="1"/>
    <col min="98" max="16384" width="9.140625" style="178"/>
  </cols>
  <sheetData>
    <row r="1" spans="1:97" ht="18.75" customHeight="1" thickBot="1">
      <c r="A1" s="475" t="s">
        <v>259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76"/>
      <c r="CR1" s="176"/>
      <c r="CS1" s="177"/>
    </row>
    <row r="2" spans="1:97" ht="15.7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  <c r="N2" s="467" t="s">
        <v>258</v>
      </c>
      <c r="O2" s="468"/>
      <c r="P2" s="463" t="s">
        <v>0</v>
      </c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4"/>
      <c r="AK2" s="526" t="s">
        <v>1</v>
      </c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30" t="s">
        <v>2</v>
      </c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12" t="s">
        <v>3</v>
      </c>
      <c r="CB2" s="513"/>
      <c r="CC2" s="513"/>
      <c r="CD2" s="513"/>
      <c r="CE2" s="513"/>
      <c r="CF2" s="513"/>
      <c r="CG2" s="513"/>
      <c r="CH2" s="513"/>
      <c r="CI2" s="513"/>
      <c r="CJ2" s="513"/>
      <c r="CK2" s="514"/>
      <c r="CL2" s="513"/>
      <c r="CM2" s="471" t="s">
        <v>204</v>
      </c>
      <c r="CN2" s="471"/>
      <c r="CO2" s="471"/>
      <c r="CP2" s="472"/>
      <c r="CQ2" s="179"/>
      <c r="CR2" s="179"/>
      <c r="CS2" s="180"/>
    </row>
    <row r="3" spans="1:97" ht="17.25" customHeight="1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469"/>
      <c r="O3" s="470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6"/>
      <c r="AK3" s="528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32"/>
      <c r="BG3" s="533"/>
      <c r="BH3" s="533"/>
      <c r="BI3" s="533"/>
      <c r="BJ3" s="533"/>
      <c r="BK3" s="533"/>
      <c r="BL3" s="533"/>
      <c r="BM3" s="533"/>
      <c r="BN3" s="533"/>
      <c r="BO3" s="533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15"/>
      <c r="CB3" s="516"/>
      <c r="CC3" s="516"/>
      <c r="CD3" s="516"/>
      <c r="CE3" s="516"/>
      <c r="CF3" s="516"/>
      <c r="CG3" s="516"/>
      <c r="CH3" s="516"/>
      <c r="CI3" s="516"/>
      <c r="CJ3" s="516"/>
      <c r="CK3" s="517"/>
      <c r="CL3" s="516"/>
      <c r="CM3" s="473"/>
      <c r="CN3" s="473"/>
      <c r="CO3" s="473"/>
      <c r="CP3" s="474"/>
      <c r="CQ3" s="181"/>
      <c r="CR3" s="181"/>
      <c r="CS3" s="182"/>
    </row>
    <row r="4" spans="1:97" ht="13.5" customHeight="1" thickBot="1">
      <c r="A4" s="518" t="s">
        <v>4</v>
      </c>
      <c r="B4" s="534" t="s">
        <v>5</v>
      </c>
      <c r="C4" s="518" t="s">
        <v>6</v>
      </c>
      <c r="D4" s="518" t="s">
        <v>7</v>
      </c>
      <c r="E4" s="520" t="s">
        <v>8</v>
      </c>
      <c r="F4" s="520" t="s">
        <v>9</v>
      </c>
      <c r="G4" s="520" t="s">
        <v>10</v>
      </c>
      <c r="H4" s="520" t="s">
        <v>11</v>
      </c>
      <c r="I4" s="520" t="s">
        <v>12</v>
      </c>
      <c r="J4" s="536" t="s">
        <v>13</v>
      </c>
      <c r="K4" s="502" t="s">
        <v>14</v>
      </c>
      <c r="L4" s="504" t="s">
        <v>15</v>
      </c>
      <c r="M4" s="506" t="s">
        <v>16</v>
      </c>
      <c r="N4" s="508" t="s">
        <v>17</v>
      </c>
      <c r="O4" s="509"/>
      <c r="P4" s="510" t="s">
        <v>17</v>
      </c>
      <c r="Q4" s="511"/>
      <c r="R4" s="497" t="s">
        <v>18</v>
      </c>
      <c r="S4" s="498"/>
      <c r="T4" s="497" t="s">
        <v>19</v>
      </c>
      <c r="U4" s="498"/>
      <c r="V4" s="497" t="s">
        <v>20</v>
      </c>
      <c r="W4" s="498"/>
      <c r="X4" s="497" t="s">
        <v>21</v>
      </c>
      <c r="Y4" s="498"/>
      <c r="Z4" s="497" t="s">
        <v>22</v>
      </c>
      <c r="AA4" s="498"/>
      <c r="AB4" s="497" t="s">
        <v>23</v>
      </c>
      <c r="AC4" s="498"/>
      <c r="AD4" s="497" t="s">
        <v>24</v>
      </c>
      <c r="AE4" s="498"/>
      <c r="AF4" s="497" t="s">
        <v>25</v>
      </c>
      <c r="AG4" s="498"/>
      <c r="AH4" s="499" t="s">
        <v>26</v>
      </c>
      <c r="AI4" s="500"/>
      <c r="AJ4" s="501"/>
      <c r="AK4" s="489" t="s">
        <v>17</v>
      </c>
      <c r="AL4" s="490"/>
      <c r="AM4" s="489" t="s">
        <v>18</v>
      </c>
      <c r="AN4" s="490"/>
      <c r="AO4" s="489" t="s">
        <v>19</v>
      </c>
      <c r="AP4" s="490"/>
      <c r="AQ4" s="489" t="s">
        <v>20</v>
      </c>
      <c r="AR4" s="490"/>
      <c r="AS4" s="489" t="s">
        <v>21</v>
      </c>
      <c r="AT4" s="490"/>
      <c r="AU4" s="489" t="s">
        <v>22</v>
      </c>
      <c r="AV4" s="490"/>
      <c r="AW4" s="489" t="s">
        <v>23</v>
      </c>
      <c r="AX4" s="490"/>
      <c r="AY4" s="489" t="s">
        <v>24</v>
      </c>
      <c r="AZ4" s="490"/>
      <c r="BA4" s="489" t="s">
        <v>25</v>
      </c>
      <c r="BB4" s="490"/>
      <c r="BC4" s="491" t="s">
        <v>27</v>
      </c>
      <c r="BD4" s="492"/>
      <c r="BE4" s="492"/>
      <c r="BF4" s="495" t="s">
        <v>17</v>
      </c>
      <c r="BG4" s="496"/>
      <c r="BH4" s="495" t="s">
        <v>18</v>
      </c>
      <c r="BI4" s="496"/>
      <c r="BJ4" s="495" t="s">
        <v>19</v>
      </c>
      <c r="BK4" s="496"/>
      <c r="BL4" s="495" t="s">
        <v>20</v>
      </c>
      <c r="BM4" s="496"/>
      <c r="BN4" s="495" t="s">
        <v>21</v>
      </c>
      <c r="BO4" s="496"/>
      <c r="BP4" s="495" t="s">
        <v>22</v>
      </c>
      <c r="BQ4" s="496"/>
      <c r="BR4" s="495" t="s">
        <v>23</v>
      </c>
      <c r="BS4" s="496"/>
      <c r="BT4" s="495" t="s">
        <v>24</v>
      </c>
      <c r="BU4" s="496"/>
      <c r="BV4" s="495" t="s">
        <v>25</v>
      </c>
      <c r="BW4" s="496"/>
      <c r="BX4" s="487" t="s">
        <v>27</v>
      </c>
      <c r="BY4" s="488"/>
      <c r="BZ4" s="488"/>
      <c r="CA4" s="479" t="s">
        <v>28</v>
      </c>
      <c r="CB4" s="479" t="s">
        <v>29</v>
      </c>
      <c r="CC4" s="479" t="s">
        <v>30</v>
      </c>
      <c r="CD4" s="479" t="s">
        <v>31</v>
      </c>
      <c r="CE4" s="479" t="s">
        <v>32</v>
      </c>
      <c r="CF4" s="479" t="s">
        <v>33</v>
      </c>
      <c r="CG4" s="479" t="s">
        <v>34</v>
      </c>
      <c r="CH4" s="479" t="s">
        <v>35</v>
      </c>
      <c r="CI4" s="479" t="s">
        <v>36</v>
      </c>
      <c r="CJ4" s="481" t="s">
        <v>37</v>
      </c>
      <c r="CK4" s="483" t="s">
        <v>38</v>
      </c>
      <c r="CL4" s="485" t="s">
        <v>39</v>
      </c>
      <c r="CM4" s="476" t="s">
        <v>40</v>
      </c>
      <c r="CN4" s="477"/>
      <c r="CO4" s="476" t="s">
        <v>41</v>
      </c>
      <c r="CP4" s="478"/>
      <c r="CQ4" s="493" t="s">
        <v>42</v>
      </c>
      <c r="CR4" s="494"/>
      <c r="CS4" s="183" t="s">
        <v>43</v>
      </c>
    </row>
    <row r="5" spans="1:97" s="104" customFormat="1" ht="24.75" customHeight="1" thickBot="1">
      <c r="A5" s="519"/>
      <c r="B5" s="535"/>
      <c r="C5" s="519"/>
      <c r="D5" s="519"/>
      <c r="E5" s="521"/>
      <c r="F5" s="521"/>
      <c r="G5" s="521"/>
      <c r="H5" s="521"/>
      <c r="I5" s="521"/>
      <c r="J5" s="537"/>
      <c r="K5" s="503"/>
      <c r="L5" s="505"/>
      <c r="M5" s="507"/>
      <c r="N5" s="184" t="s">
        <v>44</v>
      </c>
      <c r="O5" s="184" t="s">
        <v>45</v>
      </c>
      <c r="P5" s="185" t="s">
        <v>44</v>
      </c>
      <c r="Q5" s="185" t="s">
        <v>45</v>
      </c>
      <c r="R5" s="185" t="s">
        <v>44</v>
      </c>
      <c r="S5" s="185" t="s">
        <v>45</v>
      </c>
      <c r="T5" s="185" t="s">
        <v>44</v>
      </c>
      <c r="U5" s="185" t="s">
        <v>45</v>
      </c>
      <c r="V5" s="185" t="s">
        <v>44</v>
      </c>
      <c r="W5" s="185" t="s">
        <v>45</v>
      </c>
      <c r="X5" s="185" t="s">
        <v>44</v>
      </c>
      <c r="Y5" s="185" t="s">
        <v>45</v>
      </c>
      <c r="Z5" s="185" t="s">
        <v>44</v>
      </c>
      <c r="AA5" s="185" t="s">
        <v>45</v>
      </c>
      <c r="AB5" s="185" t="s">
        <v>44</v>
      </c>
      <c r="AC5" s="185" t="s">
        <v>45</v>
      </c>
      <c r="AD5" s="185" t="s">
        <v>44</v>
      </c>
      <c r="AE5" s="185" t="s">
        <v>45</v>
      </c>
      <c r="AF5" s="185" t="s">
        <v>44</v>
      </c>
      <c r="AG5" s="185" t="s">
        <v>45</v>
      </c>
      <c r="AH5" s="186" t="s">
        <v>44</v>
      </c>
      <c r="AI5" s="186" t="s">
        <v>45</v>
      </c>
      <c r="AJ5" s="186" t="s">
        <v>46</v>
      </c>
      <c r="AK5" s="187" t="s">
        <v>44</v>
      </c>
      <c r="AL5" s="187" t="s">
        <v>45</v>
      </c>
      <c r="AM5" s="187" t="s">
        <v>44</v>
      </c>
      <c r="AN5" s="187" t="s">
        <v>45</v>
      </c>
      <c r="AO5" s="187" t="s">
        <v>44</v>
      </c>
      <c r="AP5" s="187" t="s">
        <v>45</v>
      </c>
      <c r="AQ5" s="187" t="s">
        <v>44</v>
      </c>
      <c r="AR5" s="187" t="s">
        <v>45</v>
      </c>
      <c r="AS5" s="187" t="s">
        <v>44</v>
      </c>
      <c r="AT5" s="187" t="s">
        <v>45</v>
      </c>
      <c r="AU5" s="187" t="s">
        <v>44</v>
      </c>
      <c r="AV5" s="187" t="s">
        <v>45</v>
      </c>
      <c r="AW5" s="187" t="s">
        <v>44</v>
      </c>
      <c r="AX5" s="187" t="s">
        <v>45</v>
      </c>
      <c r="AY5" s="187" t="s">
        <v>44</v>
      </c>
      <c r="AZ5" s="187" t="s">
        <v>45</v>
      </c>
      <c r="BA5" s="187" t="s">
        <v>44</v>
      </c>
      <c r="BB5" s="187" t="s">
        <v>45</v>
      </c>
      <c r="BC5" s="188" t="s">
        <v>44</v>
      </c>
      <c r="BD5" s="188" t="s">
        <v>45</v>
      </c>
      <c r="BE5" s="189" t="s">
        <v>46</v>
      </c>
      <c r="BF5" s="190" t="s">
        <v>44</v>
      </c>
      <c r="BG5" s="190" t="s">
        <v>45</v>
      </c>
      <c r="BH5" s="190" t="s">
        <v>44</v>
      </c>
      <c r="BI5" s="190" t="s">
        <v>45</v>
      </c>
      <c r="BJ5" s="190" t="s">
        <v>44</v>
      </c>
      <c r="BK5" s="190" t="s">
        <v>45</v>
      </c>
      <c r="BL5" s="190" t="s">
        <v>44</v>
      </c>
      <c r="BM5" s="190" t="s">
        <v>45</v>
      </c>
      <c r="BN5" s="190" t="s">
        <v>44</v>
      </c>
      <c r="BO5" s="190" t="s">
        <v>45</v>
      </c>
      <c r="BP5" s="190" t="s">
        <v>44</v>
      </c>
      <c r="BQ5" s="190" t="s">
        <v>45</v>
      </c>
      <c r="BR5" s="190" t="s">
        <v>44</v>
      </c>
      <c r="BS5" s="190" t="s">
        <v>45</v>
      </c>
      <c r="BT5" s="190" t="s">
        <v>44</v>
      </c>
      <c r="BU5" s="190" t="s">
        <v>45</v>
      </c>
      <c r="BV5" s="190" t="s">
        <v>44</v>
      </c>
      <c r="BW5" s="190" t="s">
        <v>45</v>
      </c>
      <c r="BX5" s="191" t="s">
        <v>44</v>
      </c>
      <c r="BY5" s="191" t="s">
        <v>45</v>
      </c>
      <c r="BZ5" s="192" t="s">
        <v>46</v>
      </c>
      <c r="CA5" s="480"/>
      <c r="CB5" s="480"/>
      <c r="CC5" s="480"/>
      <c r="CD5" s="480"/>
      <c r="CE5" s="480"/>
      <c r="CF5" s="480"/>
      <c r="CG5" s="480"/>
      <c r="CH5" s="480"/>
      <c r="CI5" s="480"/>
      <c r="CJ5" s="482"/>
      <c r="CK5" s="484"/>
      <c r="CL5" s="486"/>
      <c r="CM5" s="138" t="s">
        <v>44</v>
      </c>
      <c r="CN5" s="138" t="s">
        <v>45</v>
      </c>
      <c r="CO5" s="138" t="s">
        <v>44</v>
      </c>
      <c r="CP5" s="193" t="s">
        <v>45</v>
      </c>
      <c r="CQ5" s="194" t="s">
        <v>47</v>
      </c>
      <c r="CR5" s="194" t="s">
        <v>48</v>
      </c>
      <c r="CS5" s="195" t="s">
        <v>49</v>
      </c>
    </row>
    <row r="6" spans="1:97" s="104" customFormat="1" ht="14.1" customHeight="1">
      <c r="A6" s="51" t="s">
        <v>1232</v>
      </c>
      <c r="B6" s="81" t="s">
        <v>296</v>
      </c>
      <c r="C6" s="47" t="s">
        <v>297</v>
      </c>
      <c r="D6" s="47" t="s">
        <v>297</v>
      </c>
      <c r="E6" s="51" t="s">
        <v>297</v>
      </c>
      <c r="F6" s="51" t="s">
        <v>297</v>
      </c>
      <c r="G6" s="47" t="s">
        <v>298</v>
      </c>
      <c r="H6" s="47" t="s">
        <v>299</v>
      </c>
      <c r="I6" s="48" t="s">
        <v>300</v>
      </c>
      <c r="J6" s="48" t="s">
        <v>301</v>
      </c>
      <c r="K6" s="48" t="s">
        <v>302</v>
      </c>
      <c r="L6" s="48" t="s">
        <v>52</v>
      </c>
      <c r="M6" s="51" t="s">
        <v>303</v>
      </c>
      <c r="N6" s="82">
        <v>155</v>
      </c>
      <c r="O6" s="82">
        <v>73</v>
      </c>
      <c r="P6" s="6">
        <v>160</v>
      </c>
      <c r="Q6" s="6">
        <v>73</v>
      </c>
      <c r="R6" s="6">
        <v>120</v>
      </c>
      <c r="S6" s="6">
        <v>54</v>
      </c>
      <c r="T6" s="6">
        <v>141</v>
      </c>
      <c r="U6" s="6">
        <v>73</v>
      </c>
      <c r="V6" s="6">
        <v>146</v>
      </c>
      <c r="W6" s="6">
        <v>70</v>
      </c>
      <c r="X6" s="6">
        <v>146</v>
      </c>
      <c r="Y6" s="6">
        <v>67</v>
      </c>
      <c r="Z6" s="6">
        <v>133</v>
      </c>
      <c r="AA6" s="6">
        <v>62</v>
      </c>
      <c r="AB6" s="6">
        <v>155</v>
      </c>
      <c r="AC6" s="6">
        <v>75</v>
      </c>
      <c r="AD6" s="6">
        <v>142</v>
      </c>
      <c r="AE6" s="6">
        <v>74</v>
      </c>
      <c r="AF6" s="6">
        <v>134</v>
      </c>
      <c r="AG6" s="6">
        <v>65</v>
      </c>
      <c r="AH6" s="7">
        <f>SUM(P6,R6,T6,V6,X6,Z6,AB6,AD6,AF6)</f>
        <v>1277</v>
      </c>
      <c r="AI6" s="7">
        <f>SUM(Q6,S6,U6,W6,Y6,AA6,AC6,AE6,AG6)</f>
        <v>613</v>
      </c>
      <c r="AJ6" s="7">
        <f>AH6-AI6</f>
        <v>664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  <c r="AZ6" s="8"/>
      <c r="BA6" s="8"/>
      <c r="BB6" s="8"/>
      <c r="BC6" s="10">
        <f t="shared" ref="BC6:BD69" si="0">SUM(AK6,AM6,AO6,AQ6,AS6,AU6,AW6,AY6,BA6)</f>
        <v>0</v>
      </c>
      <c r="BD6" s="10">
        <f t="shared" si="0"/>
        <v>0</v>
      </c>
      <c r="BE6" s="10">
        <f t="shared" ref="BE6:BE69" si="1">BC6-BD6</f>
        <v>0</v>
      </c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2"/>
      <c r="BR6" s="12"/>
      <c r="BS6" s="12"/>
      <c r="BT6" s="12"/>
      <c r="BU6" s="12"/>
      <c r="BV6" s="12"/>
      <c r="BW6" s="12"/>
      <c r="BX6" s="13">
        <f t="shared" ref="BX6:BX69" si="2">BF6+BH6+BJ6+BL6+BN6+BP6+BR6+BT6+BV6</f>
        <v>0</v>
      </c>
      <c r="BY6" s="13">
        <f t="shared" ref="BY6:BY69" si="3">SUM(BG6,BI6,BK6,BM6,BO6,BQ6,BS6,BU6,BW6)</f>
        <v>0</v>
      </c>
      <c r="BZ6" s="13">
        <f t="shared" ref="BZ6:BZ69" si="4">BX6-BY6</f>
        <v>0</v>
      </c>
      <c r="CA6" s="14">
        <v>5</v>
      </c>
      <c r="CB6" s="14">
        <v>5</v>
      </c>
      <c r="CC6" s="14">
        <v>5</v>
      </c>
      <c r="CD6" s="14">
        <v>5</v>
      </c>
      <c r="CE6" s="14">
        <v>5</v>
      </c>
      <c r="CF6" s="14">
        <v>4</v>
      </c>
      <c r="CG6" s="14">
        <v>5</v>
      </c>
      <c r="CH6" s="14">
        <v>5</v>
      </c>
      <c r="CI6" s="14">
        <v>5</v>
      </c>
      <c r="CJ6" s="73"/>
      <c r="CK6" s="73"/>
      <c r="CL6" s="15">
        <f t="shared" ref="CL6:CL53" si="5">SUM(CA6:CJ6)</f>
        <v>44</v>
      </c>
      <c r="CM6" s="16"/>
      <c r="CN6" s="16"/>
      <c r="CO6" s="16"/>
      <c r="CP6" s="16"/>
      <c r="CQ6" s="17" t="s">
        <v>931</v>
      </c>
      <c r="CR6" s="17" t="s">
        <v>932</v>
      </c>
      <c r="CS6" s="18" t="s">
        <v>933</v>
      </c>
    </row>
    <row r="7" spans="1:97" s="104" customFormat="1" ht="14.1" customHeight="1">
      <c r="A7" s="2" t="s">
        <v>304</v>
      </c>
      <c r="B7" s="3" t="s">
        <v>305</v>
      </c>
      <c r="C7" s="1" t="s">
        <v>297</v>
      </c>
      <c r="D7" s="1" t="s">
        <v>297</v>
      </c>
      <c r="E7" s="2" t="s">
        <v>297</v>
      </c>
      <c r="F7" s="2" t="s">
        <v>297</v>
      </c>
      <c r="G7" s="1" t="s">
        <v>298</v>
      </c>
      <c r="H7" s="1" t="s">
        <v>299</v>
      </c>
      <c r="I7" s="4" t="s">
        <v>300</v>
      </c>
      <c r="J7" s="4" t="s">
        <v>301</v>
      </c>
      <c r="K7" s="4" t="s">
        <v>302</v>
      </c>
      <c r="L7" s="4" t="s">
        <v>306</v>
      </c>
      <c r="M7" s="2" t="s">
        <v>303</v>
      </c>
      <c r="N7" s="52">
        <v>54</v>
      </c>
      <c r="O7" s="52">
        <v>23</v>
      </c>
      <c r="P7" s="5">
        <v>55</v>
      </c>
      <c r="Q7" s="5">
        <v>23</v>
      </c>
      <c r="R7" s="5">
        <v>48</v>
      </c>
      <c r="S7" s="5">
        <v>26</v>
      </c>
      <c r="T7" s="5">
        <v>40</v>
      </c>
      <c r="U7" s="6">
        <v>19</v>
      </c>
      <c r="V7" s="6">
        <v>45</v>
      </c>
      <c r="W7" s="6">
        <v>20</v>
      </c>
      <c r="X7" s="6">
        <v>49</v>
      </c>
      <c r="Y7" s="6">
        <v>29</v>
      </c>
      <c r="Z7" s="6">
        <v>54</v>
      </c>
      <c r="AA7" s="6">
        <v>23</v>
      </c>
      <c r="AB7" s="6">
        <v>49</v>
      </c>
      <c r="AC7" s="6">
        <v>33</v>
      </c>
      <c r="AD7" s="6">
        <v>52</v>
      </c>
      <c r="AE7" s="6">
        <v>31</v>
      </c>
      <c r="AF7" s="6">
        <v>58</v>
      </c>
      <c r="AG7" s="6">
        <v>27</v>
      </c>
      <c r="AH7" s="7">
        <f t="shared" ref="AH7:AH70" si="6">SUM(P7,R7,T7,V7,X7,Z7,AB7,AD7,AF7)</f>
        <v>450</v>
      </c>
      <c r="AI7" s="7">
        <f t="shared" ref="AI7:AI70" si="7">SUM(Q7,S7,U7,W7,Y7,AA7,AC7,AE7,AG7)</f>
        <v>231</v>
      </c>
      <c r="AJ7" s="7">
        <f t="shared" ref="AJ7:AJ70" si="8">AH7-AI7</f>
        <v>219</v>
      </c>
      <c r="AK7" s="19">
        <v>6</v>
      </c>
      <c r="AL7" s="19">
        <v>0</v>
      </c>
      <c r="AM7" s="19">
        <v>3</v>
      </c>
      <c r="AN7" s="19">
        <v>1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19"/>
      <c r="BA7" s="19"/>
      <c r="BB7" s="19"/>
      <c r="BC7" s="10">
        <f t="shared" si="0"/>
        <v>9</v>
      </c>
      <c r="BD7" s="10">
        <f t="shared" si="0"/>
        <v>1</v>
      </c>
      <c r="BE7" s="10">
        <f t="shared" si="1"/>
        <v>8</v>
      </c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2"/>
      <c r="BR7" s="22"/>
      <c r="BS7" s="22"/>
      <c r="BT7" s="22"/>
      <c r="BU7" s="22"/>
      <c r="BV7" s="22"/>
      <c r="BW7" s="22"/>
      <c r="BX7" s="13">
        <f t="shared" si="2"/>
        <v>0</v>
      </c>
      <c r="BY7" s="13">
        <f t="shared" si="3"/>
        <v>0</v>
      </c>
      <c r="BZ7" s="13">
        <f t="shared" si="4"/>
        <v>0</v>
      </c>
      <c r="CA7" s="23">
        <v>2</v>
      </c>
      <c r="CB7" s="23">
        <v>2</v>
      </c>
      <c r="CC7" s="23">
        <v>2</v>
      </c>
      <c r="CD7" s="23">
        <v>2</v>
      </c>
      <c r="CE7" s="23">
        <v>2</v>
      </c>
      <c r="CF7" s="23">
        <v>2</v>
      </c>
      <c r="CG7" s="23">
        <v>2</v>
      </c>
      <c r="CH7" s="23">
        <v>2</v>
      </c>
      <c r="CI7" s="23">
        <v>2</v>
      </c>
      <c r="CJ7" s="74"/>
      <c r="CK7" s="74"/>
      <c r="CL7" s="15">
        <f t="shared" si="5"/>
        <v>18</v>
      </c>
      <c r="CM7" s="24"/>
      <c r="CN7" s="24"/>
      <c r="CO7" s="24"/>
      <c r="CP7" s="24"/>
      <c r="CQ7" s="25" t="s">
        <v>934</v>
      </c>
      <c r="CR7" s="25" t="s">
        <v>935</v>
      </c>
      <c r="CS7" s="26" t="s">
        <v>936</v>
      </c>
    </row>
    <row r="8" spans="1:97" s="104" customFormat="1" ht="14.1" customHeight="1">
      <c r="A8" s="2" t="s">
        <v>307</v>
      </c>
      <c r="B8" s="3" t="s">
        <v>308</v>
      </c>
      <c r="C8" s="1" t="s">
        <v>297</v>
      </c>
      <c r="D8" s="1" t="s">
        <v>297</v>
      </c>
      <c r="E8" s="2" t="s">
        <v>297</v>
      </c>
      <c r="F8" s="2" t="s">
        <v>297</v>
      </c>
      <c r="G8" s="1" t="s">
        <v>298</v>
      </c>
      <c r="H8" s="1" t="s">
        <v>299</v>
      </c>
      <c r="I8" s="4" t="s">
        <v>300</v>
      </c>
      <c r="J8" s="4" t="s">
        <v>301</v>
      </c>
      <c r="K8" s="4" t="s">
        <v>302</v>
      </c>
      <c r="L8" s="4"/>
      <c r="M8" s="2" t="s">
        <v>303</v>
      </c>
      <c r="N8" s="52">
        <v>40</v>
      </c>
      <c r="O8" s="52">
        <v>15</v>
      </c>
      <c r="P8" s="5">
        <v>40</v>
      </c>
      <c r="Q8" s="5">
        <v>15</v>
      </c>
      <c r="R8" s="5">
        <v>56</v>
      </c>
      <c r="S8" s="5">
        <v>24</v>
      </c>
      <c r="T8" s="5">
        <v>61</v>
      </c>
      <c r="U8" s="5">
        <v>27</v>
      </c>
      <c r="V8" s="5">
        <v>68</v>
      </c>
      <c r="W8" s="5">
        <v>29</v>
      </c>
      <c r="X8" s="5">
        <v>78</v>
      </c>
      <c r="Y8" s="5">
        <v>33</v>
      </c>
      <c r="Z8" s="5">
        <v>84</v>
      </c>
      <c r="AA8" s="5">
        <v>43</v>
      </c>
      <c r="AB8" s="5">
        <v>76</v>
      </c>
      <c r="AC8" s="5">
        <v>33</v>
      </c>
      <c r="AD8" s="5">
        <v>82</v>
      </c>
      <c r="AE8" s="5">
        <v>37</v>
      </c>
      <c r="AF8" s="5">
        <v>69</v>
      </c>
      <c r="AG8" s="5">
        <v>36</v>
      </c>
      <c r="AH8" s="7">
        <f t="shared" si="6"/>
        <v>614</v>
      </c>
      <c r="AI8" s="7">
        <f t="shared" si="7"/>
        <v>277</v>
      </c>
      <c r="AJ8" s="7">
        <f t="shared" si="8"/>
        <v>337</v>
      </c>
      <c r="AK8" s="19"/>
      <c r="AL8" s="19"/>
      <c r="AM8" s="19"/>
      <c r="AN8" s="19"/>
      <c r="AO8" s="19"/>
      <c r="AP8" s="19"/>
      <c r="AQ8" s="19">
        <v>3</v>
      </c>
      <c r="AR8" s="19">
        <v>0</v>
      </c>
      <c r="AS8" s="19"/>
      <c r="AT8" s="19"/>
      <c r="AU8" s="19">
        <v>10</v>
      </c>
      <c r="AV8" s="19">
        <v>0</v>
      </c>
      <c r="AW8" s="19">
        <v>2</v>
      </c>
      <c r="AX8" s="19">
        <v>2</v>
      </c>
      <c r="AY8" s="20">
        <v>2</v>
      </c>
      <c r="AZ8" s="19">
        <v>0</v>
      </c>
      <c r="BA8" s="19">
        <v>1</v>
      </c>
      <c r="BB8" s="19">
        <v>0</v>
      </c>
      <c r="BC8" s="10">
        <f t="shared" si="0"/>
        <v>18</v>
      </c>
      <c r="BD8" s="10">
        <f t="shared" si="0"/>
        <v>2</v>
      </c>
      <c r="BE8" s="10">
        <f t="shared" si="1"/>
        <v>16</v>
      </c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2"/>
      <c r="BR8" s="22"/>
      <c r="BS8" s="22"/>
      <c r="BT8" s="22"/>
      <c r="BU8" s="22"/>
      <c r="BV8" s="22"/>
      <c r="BW8" s="22"/>
      <c r="BX8" s="13">
        <f t="shared" si="2"/>
        <v>0</v>
      </c>
      <c r="BY8" s="13">
        <f t="shared" si="3"/>
        <v>0</v>
      </c>
      <c r="BZ8" s="13">
        <f t="shared" si="4"/>
        <v>0</v>
      </c>
      <c r="CA8" s="23">
        <v>3</v>
      </c>
      <c r="CB8" s="23">
        <v>3</v>
      </c>
      <c r="CC8" s="23">
        <v>3</v>
      </c>
      <c r="CD8" s="23">
        <v>3</v>
      </c>
      <c r="CE8" s="23">
        <v>3</v>
      </c>
      <c r="CF8" s="23">
        <v>3</v>
      </c>
      <c r="CG8" s="23">
        <v>3</v>
      </c>
      <c r="CH8" s="23">
        <v>3</v>
      </c>
      <c r="CI8" s="23">
        <v>3</v>
      </c>
      <c r="CJ8" s="74"/>
      <c r="CK8" s="74"/>
      <c r="CL8" s="15">
        <f t="shared" si="5"/>
        <v>27</v>
      </c>
      <c r="CM8" s="24"/>
      <c r="CN8" s="24"/>
      <c r="CO8" s="24"/>
      <c r="CP8" s="24"/>
      <c r="CQ8" s="25" t="s">
        <v>937</v>
      </c>
      <c r="CR8" s="25" t="s">
        <v>938</v>
      </c>
      <c r="CS8" s="26" t="s">
        <v>939</v>
      </c>
    </row>
    <row r="9" spans="1:97" s="104" customFormat="1" ht="14.1" customHeight="1">
      <c r="A9" s="2" t="s">
        <v>309</v>
      </c>
      <c r="B9" s="3" t="s">
        <v>310</v>
      </c>
      <c r="C9" s="1" t="s">
        <v>297</v>
      </c>
      <c r="D9" s="1" t="s">
        <v>297</v>
      </c>
      <c r="E9" s="2" t="s">
        <v>297</v>
      </c>
      <c r="F9" s="2" t="s">
        <v>297</v>
      </c>
      <c r="G9" s="1" t="s">
        <v>298</v>
      </c>
      <c r="H9" s="1" t="s">
        <v>299</v>
      </c>
      <c r="I9" s="4" t="s">
        <v>300</v>
      </c>
      <c r="J9" s="4" t="s">
        <v>301</v>
      </c>
      <c r="K9" s="4" t="s">
        <v>302</v>
      </c>
      <c r="L9" s="4"/>
      <c r="M9" s="2" t="s">
        <v>303</v>
      </c>
      <c r="N9" s="52">
        <v>42</v>
      </c>
      <c r="O9" s="52">
        <v>19</v>
      </c>
      <c r="P9" s="5">
        <v>42</v>
      </c>
      <c r="Q9" s="5">
        <v>19</v>
      </c>
      <c r="R9" s="5">
        <v>43</v>
      </c>
      <c r="S9" s="5">
        <v>23</v>
      </c>
      <c r="T9" s="5">
        <v>33</v>
      </c>
      <c r="U9" s="5">
        <v>22</v>
      </c>
      <c r="V9" s="5">
        <v>29</v>
      </c>
      <c r="W9" s="5">
        <v>16</v>
      </c>
      <c r="X9" s="5">
        <v>47</v>
      </c>
      <c r="Y9" s="5">
        <v>20</v>
      </c>
      <c r="Z9" s="5">
        <v>40</v>
      </c>
      <c r="AA9" s="5">
        <v>18</v>
      </c>
      <c r="AB9" s="5">
        <v>53</v>
      </c>
      <c r="AC9" s="5">
        <v>29</v>
      </c>
      <c r="AD9" s="5">
        <v>39</v>
      </c>
      <c r="AE9" s="5">
        <v>16</v>
      </c>
      <c r="AF9" s="5">
        <v>63</v>
      </c>
      <c r="AG9" s="5">
        <v>32</v>
      </c>
      <c r="AH9" s="7">
        <f t="shared" si="6"/>
        <v>389</v>
      </c>
      <c r="AI9" s="7">
        <f t="shared" si="7"/>
        <v>195</v>
      </c>
      <c r="AJ9" s="7">
        <f t="shared" si="8"/>
        <v>194</v>
      </c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>
        <v>1</v>
      </c>
      <c r="AV9" s="19">
        <v>0</v>
      </c>
      <c r="AW9" s="19">
        <v>5</v>
      </c>
      <c r="AX9" s="19">
        <v>0</v>
      </c>
      <c r="AY9" s="20"/>
      <c r="AZ9" s="19"/>
      <c r="BA9" s="19">
        <v>1</v>
      </c>
      <c r="BB9" s="19">
        <v>0</v>
      </c>
      <c r="BC9" s="10">
        <f t="shared" si="0"/>
        <v>7</v>
      </c>
      <c r="BD9" s="10">
        <f t="shared" si="0"/>
        <v>0</v>
      </c>
      <c r="BE9" s="10">
        <f t="shared" si="1"/>
        <v>7</v>
      </c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2"/>
      <c r="BR9" s="22"/>
      <c r="BS9" s="22"/>
      <c r="BT9" s="22"/>
      <c r="BU9" s="22"/>
      <c r="BV9" s="22"/>
      <c r="BW9" s="22"/>
      <c r="BX9" s="13">
        <f t="shared" si="2"/>
        <v>0</v>
      </c>
      <c r="BY9" s="13">
        <f t="shared" si="3"/>
        <v>0</v>
      </c>
      <c r="BZ9" s="13">
        <f t="shared" si="4"/>
        <v>0</v>
      </c>
      <c r="CA9" s="23">
        <v>2</v>
      </c>
      <c r="CB9" s="23">
        <v>2</v>
      </c>
      <c r="CC9" s="23">
        <v>2</v>
      </c>
      <c r="CD9" s="23">
        <v>2</v>
      </c>
      <c r="CE9" s="23">
        <v>2</v>
      </c>
      <c r="CF9" s="23">
        <v>2</v>
      </c>
      <c r="CG9" s="23">
        <v>2</v>
      </c>
      <c r="CH9" s="23">
        <v>2</v>
      </c>
      <c r="CI9" s="23">
        <v>3</v>
      </c>
      <c r="CJ9" s="74"/>
      <c r="CK9" s="74"/>
      <c r="CL9" s="15">
        <f t="shared" si="5"/>
        <v>19</v>
      </c>
      <c r="CM9" s="24"/>
      <c r="CN9" s="24"/>
      <c r="CO9" s="24"/>
      <c r="CP9" s="24"/>
      <c r="CQ9" s="25" t="s">
        <v>940</v>
      </c>
      <c r="CR9" s="25" t="s">
        <v>941</v>
      </c>
      <c r="CS9" s="26" t="s">
        <v>942</v>
      </c>
    </row>
    <row r="10" spans="1:97" s="104" customFormat="1" ht="14.1" customHeight="1">
      <c r="A10" s="2" t="s">
        <v>311</v>
      </c>
      <c r="B10" s="27" t="s">
        <v>312</v>
      </c>
      <c r="C10" s="1" t="s">
        <v>297</v>
      </c>
      <c r="D10" s="1" t="s">
        <v>297</v>
      </c>
      <c r="E10" s="2" t="s">
        <v>297</v>
      </c>
      <c r="F10" s="2" t="s">
        <v>297</v>
      </c>
      <c r="G10" s="1" t="s">
        <v>298</v>
      </c>
      <c r="H10" s="1" t="s">
        <v>299</v>
      </c>
      <c r="I10" s="4" t="s">
        <v>300</v>
      </c>
      <c r="J10" s="4" t="s">
        <v>301</v>
      </c>
      <c r="K10" s="4" t="s">
        <v>302</v>
      </c>
      <c r="L10" s="4"/>
      <c r="M10" s="2" t="s">
        <v>303</v>
      </c>
      <c r="N10" s="52">
        <v>68</v>
      </c>
      <c r="O10" s="52">
        <v>31</v>
      </c>
      <c r="P10" s="5">
        <v>68</v>
      </c>
      <c r="Q10" s="5">
        <v>31</v>
      </c>
      <c r="R10" s="5">
        <v>82</v>
      </c>
      <c r="S10" s="5">
        <v>37</v>
      </c>
      <c r="T10" s="5">
        <v>86</v>
      </c>
      <c r="U10" s="5">
        <v>34</v>
      </c>
      <c r="V10" s="5">
        <v>90</v>
      </c>
      <c r="W10" s="5">
        <v>35</v>
      </c>
      <c r="X10" s="5">
        <v>87</v>
      </c>
      <c r="Y10" s="5">
        <v>33</v>
      </c>
      <c r="Z10" s="5">
        <v>83</v>
      </c>
      <c r="AA10" s="5">
        <v>28</v>
      </c>
      <c r="AB10" s="5">
        <v>86</v>
      </c>
      <c r="AC10" s="5">
        <v>25</v>
      </c>
      <c r="AD10" s="5">
        <v>87</v>
      </c>
      <c r="AE10" s="5">
        <v>30</v>
      </c>
      <c r="AF10" s="5">
        <v>75</v>
      </c>
      <c r="AG10" s="5">
        <v>38</v>
      </c>
      <c r="AH10" s="7">
        <f t="shared" si="6"/>
        <v>744</v>
      </c>
      <c r="AI10" s="7">
        <f t="shared" si="7"/>
        <v>291</v>
      </c>
      <c r="AJ10" s="7">
        <f t="shared" si="8"/>
        <v>453</v>
      </c>
      <c r="AK10" s="19">
        <v>1</v>
      </c>
      <c r="AL10" s="19">
        <v>0</v>
      </c>
      <c r="AM10" s="19"/>
      <c r="AN10" s="19"/>
      <c r="AO10" s="19"/>
      <c r="AP10" s="19"/>
      <c r="AQ10" s="19">
        <v>1</v>
      </c>
      <c r="AR10" s="19">
        <v>0</v>
      </c>
      <c r="AS10" s="19"/>
      <c r="AT10" s="19"/>
      <c r="AU10" s="19"/>
      <c r="AV10" s="19"/>
      <c r="AW10" s="19"/>
      <c r="AX10" s="19"/>
      <c r="AY10" s="20"/>
      <c r="AZ10" s="19"/>
      <c r="BA10" s="19"/>
      <c r="BB10" s="19"/>
      <c r="BC10" s="10">
        <f t="shared" si="0"/>
        <v>2</v>
      </c>
      <c r="BD10" s="10">
        <f t="shared" si="0"/>
        <v>0</v>
      </c>
      <c r="BE10" s="10">
        <f t="shared" si="1"/>
        <v>2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2"/>
      <c r="BR10" s="22"/>
      <c r="BS10" s="22"/>
      <c r="BT10" s="22"/>
      <c r="BU10" s="22"/>
      <c r="BV10" s="22"/>
      <c r="BW10" s="22"/>
      <c r="BX10" s="13">
        <f t="shared" si="2"/>
        <v>0</v>
      </c>
      <c r="BY10" s="13">
        <f t="shared" si="3"/>
        <v>0</v>
      </c>
      <c r="BZ10" s="13">
        <f t="shared" si="4"/>
        <v>0</v>
      </c>
      <c r="CA10" s="23">
        <v>3</v>
      </c>
      <c r="CB10" s="23">
        <v>3</v>
      </c>
      <c r="CC10" s="23">
        <v>3</v>
      </c>
      <c r="CD10" s="23">
        <v>3</v>
      </c>
      <c r="CE10" s="23">
        <v>3</v>
      </c>
      <c r="CF10" s="23">
        <v>3</v>
      </c>
      <c r="CG10" s="23">
        <v>3</v>
      </c>
      <c r="CH10" s="23">
        <v>3</v>
      </c>
      <c r="CI10" s="23">
        <v>3</v>
      </c>
      <c r="CJ10" s="74"/>
      <c r="CK10" s="74"/>
      <c r="CL10" s="15">
        <f t="shared" si="5"/>
        <v>27</v>
      </c>
      <c r="CM10" s="24"/>
      <c r="CN10" s="24"/>
      <c r="CO10" s="24"/>
      <c r="CP10" s="24"/>
      <c r="CQ10" s="25" t="s">
        <v>943</v>
      </c>
      <c r="CR10" s="25" t="s">
        <v>944</v>
      </c>
      <c r="CS10" s="26" t="s">
        <v>945</v>
      </c>
    </row>
    <row r="11" spans="1:97" s="104" customFormat="1" ht="14.1" customHeight="1">
      <c r="A11" s="2" t="s">
        <v>313</v>
      </c>
      <c r="B11" s="3" t="s">
        <v>314</v>
      </c>
      <c r="C11" s="1" t="s">
        <v>297</v>
      </c>
      <c r="D11" s="1" t="s">
        <v>297</v>
      </c>
      <c r="E11" s="2" t="s">
        <v>297</v>
      </c>
      <c r="F11" s="2" t="s">
        <v>297</v>
      </c>
      <c r="G11" s="1" t="s">
        <v>298</v>
      </c>
      <c r="H11" s="1" t="s">
        <v>299</v>
      </c>
      <c r="I11" s="4" t="s">
        <v>300</v>
      </c>
      <c r="J11" s="4" t="s">
        <v>301</v>
      </c>
      <c r="K11" s="4" t="s">
        <v>302</v>
      </c>
      <c r="L11" s="4"/>
      <c r="M11" s="2" t="s">
        <v>303</v>
      </c>
      <c r="N11" s="52">
        <v>18</v>
      </c>
      <c r="O11" s="52">
        <v>9</v>
      </c>
      <c r="P11" s="5">
        <v>18</v>
      </c>
      <c r="Q11" s="5">
        <v>9</v>
      </c>
      <c r="R11" s="5">
        <v>24</v>
      </c>
      <c r="S11" s="5">
        <v>9</v>
      </c>
      <c r="T11" s="5">
        <v>40</v>
      </c>
      <c r="U11" s="5">
        <v>21</v>
      </c>
      <c r="V11" s="5">
        <v>30</v>
      </c>
      <c r="W11" s="5">
        <v>16</v>
      </c>
      <c r="X11" s="5">
        <v>37</v>
      </c>
      <c r="Y11" s="5">
        <v>14</v>
      </c>
      <c r="Z11" s="5">
        <v>48</v>
      </c>
      <c r="AA11" s="5">
        <v>18</v>
      </c>
      <c r="AB11" s="5">
        <v>50</v>
      </c>
      <c r="AC11" s="5">
        <v>20</v>
      </c>
      <c r="AD11" s="5">
        <v>48</v>
      </c>
      <c r="AE11" s="5">
        <v>21</v>
      </c>
      <c r="AF11" s="5">
        <v>70</v>
      </c>
      <c r="AG11" s="5">
        <v>34</v>
      </c>
      <c r="AH11" s="7">
        <f t="shared" si="6"/>
        <v>365</v>
      </c>
      <c r="AI11" s="7">
        <f t="shared" si="7"/>
        <v>162</v>
      </c>
      <c r="AJ11" s="7">
        <f t="shared" si="8"/>
        <v>203</v>
      </c>
      <c r="AK11" s="19"/>
      <c r="AL11" s="19"/>
      <c r="AM11" s="19"/>
      <c r="AN11" s="19"/>
      <c r="AO11" s="19"/>
      <c r="AP11" s="19"/>
      <c r="AQ11" s="19">
        <v>1</v>
      </c>
      <c r="AR11" s="19">
        <v>1</v>
      </c>
      <c r="AS11" s="19"/>
      <c r="AT11" s="19"/>
      <c r="AU11" s="19">
        <v>3</v>
      </c>
      <c r="AV11" s="19">
        <v>0</v>
      </c>
      <c r="AW11" s="19">
        <v>3</v>
      </c>
      <c r="AX11" s="19">
        <v>1</v>
      </c>
      <c r="AY11" s="20">
        <v>1</v>
      </c>
      <c r="AZ11" s="19">
        <v>0</v>
      </c>
      <c r="BA11" s="19">
        <v>1</v>
      </c>
      <c r="BB11" s="19">
        <v>0</v>
      </c>
      <c r="BC11" s="10">
        <f t="shared" si="0"/>
        <v>9</v>
      </c>
      <c r="BD11" s="10">
        <f t="shared" si="0"/>
        <v>2</v>
      </c>
      <c r="BE11" s="10">
        <f t="shared" si="1"/>
        <v>7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2"/>
      <c r="BR11" s="22"/>
      <c r="BS11" s="22"/>
      <c r="BT11" s="22"/>
      <c r="BU11" s="22"/>
      <c r="BV11" s="22"/>
      <c r="BW11" s="22"/>
      <c r="BX11" s="13">
        <f t="shared" si="2"/>
        <v>0</v>
      </c>
      <c r="BY11" s="13">
        <f t="shared" si="3"/>
        <v>0</v>
      </c>
      <c r="BZ11" s="13">
        <f t="shared" si="4"/>
        <v>0</v>
      </c>
      <c r="CA11" s="23">
        <v>2</v>
      </c>
      <c r="CB11" s="23">
        <v>2</v>
      </c>
      <c r="CC11" s="23">
        <v>2</v>
      </c>
      <c r="CD11" s="23">
        <v>1</v>
      </c>
      <c r="CE11" s="23">
        <v>2</v>
      </c>
      <c r="CF11" s="23">
        <v>2</v>
      </c>
      <c r="CG11" s="23">
        <v>2</v>
      </c>
      <c r="CH11" s="23">
        <v>2</v>
      </c>
      <c r="CI11" s="23">
        <v>3</v>
      </c>
      <c r="CJ11" s="74"/>
      <c r="CK11" s="74"/>
      <c r="CL11" s="15">
        <f t="shared" si="5"/>
        <v>18</v>
      </c>
      <c r="CM11" s="24"/>
      <c r="CN11" s="24"/>
      <c r="CO11" s="24"/>
      <c r="CP11" s="24"/>
      <c r="CQ11" s="25" t="s">
        <v>946</v>
      </c>
      <c r="CR11" s="25" t="s">
        <v>947</v>
      </c>
      <c r="CS11" s="26" t="s">
        <v>948</v>
      </c>
    </row>
    <row r="12" spans="1:97" s="104" customFormat="1" ht="14.1" customHeight="1">
      <c r="A12" s="2" t="s">
        <v>313</v>
      </c>
      <c r="B12" s="3" t="s">
        <v>314</v>
      </c>
      <c r="C12" s="1" t="s">
        <v>297</v>
      </c>
      <c r="D12" s="1" t="s">
        <v>297</v>
      </c>
      <c r="E12" s="2" t="s">
        <v>297</v>
      </c>
      <c r="F12" s="2" t="s">
        <v>297</v>
      </c>
      <c r="G12" s="1" t="s">
        <v>298</v>
      </c>
      <c r="H12" s="1" t="s">
        <v>299</v>
      </c>
      <c r="I12" s="4" t="s">
        <v>300</v>
      </c>
      <c r="J12" s="4" t="s">
        <v>301</v>
      </c>
      <c r="K12" s="4" t="s">
        <v>315</v>
      </c>
      <c r="L12" s="3"/>
      <c r="M12" s="2" t="s">
        <v>316</v>
      </c>
      <c r="N12" s="52">
        <v>0</v>
      </c>
      <c r="O12" s="52">
        <v>0</v>
      </c>
      <c r="P12" s="5">
        <v>0</v>
      </c>
      <c r="Q12" s="5">
        <v>0</v>
      </c>
      <c r="R12" s="5"/>
      <c r="S12" s="5"/>
      <c r="T12" s="5"/>
      <c r="U12" s="5"/>
      <c r="V12" s="5"/>
      <c r="W12" s="5"/>
      <c r="X12" s="5"/>
      <c r="Y12" s="5"/>
      <c r="Z12" s="5">
        <v>3</v>
      </c>
      <c r="AA12" s="5">
        <v>2</v>
      </c>
      <c r="AB12" s="5">
        <v>4</v>
      </c>
      <c r="AC12" s="5">
        <v>3</v>
      </c>
      <c r="AD12" s="5">
        <v>4</v>
      </c>
      <c r="AE12" s="5">
        <v>0</v>
      </c>
      <c r="AF12" s="5">
        <v>7</v>
      </c>
      <c r="AG12" s="5">
        <v>2</v>
      </c>
      <c r="AH12" s="7">
        <f t="shared" si="6"/>
        <v>18</v>
      </c>
      <c r="AI12" s="7">
        <f t="shared" si="7"/>
        <v>7</v>
      </c>
      <c r="AJ12" s="7">
        <f t="shared" si="8"/>
        <v>11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0"/>
      <c r="AZ12" s="19"/>
      <c r="BA12" s="19"/>
      <c r="BB12" s="19"/>
      <c r="BC12" s="10">
        <f t="shared" si="0"/>
        <v>0</v>
      </c>
      <c r="BD12" s="10">
        <f t="shared" si="0"/>
        <v>0</v>
      </c>
      <c r="BE12" s="10">
        <f t="shared" si="1"/>
        <v>0</v>
      </c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2"/>
      <c r="BR12" s="22"/>
      <c r="BS12" s="22"/>
      <c r="BT12" s="22"/>
      <c r="BU12" s="22"/>
      <c r="BV12" s="22"/>
      <c r="BW12" s="22"/>
      <c r="BX12" s="13">
        <f t="shared" si="2"/>
        <v>0</v>
      </c>
      <c r="BY12" s="13">
        <f t="shared" si="3"/>
        <v>0</v>
      </c>
      <c r="BZ12" s="13">
        <f t="shared" si="4"/>
        <v>0</v>
      </c>
      <c r="CA12" s="23"/>
      <c r="CB12" s="23"/>
      <c r="CC12" s="23"/>
      <c r="CD12" s="23"/>
      <c r="CE12" s="23"/>
      <c r="CF12" s="23">
        <v>1</v>
      </c>
      <c r="CG12" s="23">
        <v>1</v>
      </c>
      <c r="CH12" s="23">
        <v>1</v>
      </c>
      <c r="CI12" s="23">
        <v>1</v>
      </c>
      <c r="CJ12" s="74"/>
      <c r="CK12" s="74"/>
      <c r="CL12" s="15">
        <f t="shared" si="5"/>
        <v>4</v>
      </c>
      <c r="CM12" s="24"/>
      <c r="CN12" s="24"/>
      <c r="CO12" s="24"/>
      <c r="CP12" s="24"/>
      <c r="CQ12" s="25"/>
      <c r="CR12" s="25"/>
      <c r="CS12" s="26" t="s">
        <v>948</v>
      </c>
    </row>
    <row r="13" spans="1:97" s="104" customFormat="1" ht="14.1" customHeight="1">
      <c r="A13" s="2" t="s">
        <v>317</v>
      </c>
      <c r="B13" s="3" t="s">
        <v>318</v>
      </c>
      <c r="C13" s="1" t="s">
        <v>297</v>
      </c>
      <c r="D13" s="1" t="s">
        <v>297</v>
      </c>
      <c r="E13" s="2" t="s">
        <v>297</v>
      </c>
      <c r="F13" s="2" t="s">
        <v>297</v>
      </c>
      <c r="G13" s="1" t="s">
        <v>298</v>
      </c>
      <c r="H13" s="1" t="s">
        <v>299</v>
      </c>
      <c r="I13" s="4" t="s">
        <v>300</v>
      </c>
      <c r="J13" s="4" t="s">
        <v>301</v>
      </c>
      <c r="K13" s="4" t="s">
        <v>302</v>
      </c>
      <c r="L13" s="3"/>
      <c r="M13" s="2" t="s">
        <v>303</v>
      </c>
      <c r="N13" s="52">
        <v>56</v>
      </c>
      <c r="O13" s="52">
        <v>36</v>
      </c>
      <c r="P13" s="5">
        <v>78</v>
      </c>
      <c r="Q13" s="5">
        <v>36</v>
      </c>
      <c r="R13" s="5">
        <v>88</v>
      </c>
      <c r="S13" s="5">
        <v>46</v>
      </c>
      <c r="T13" s="5">
        <v>76</v>
      </c>
      <c r="U13" s="5">
        <v>32</v>
      </c>
      <c r="V13" s="5">
        <v>93</v>
      </c>
      <c r="W13" s="5">
        <v>37</v>
      </c>
      <c r="X13" s="5">
        <v>95</v>
      </c>
      <c r="Y13" s="5">
        <v>42</v>
      </c>
      <c r="Z13" s="5">
        <v>86</v>
      </c>
      <c r="AA13" s="5">
        <v>35</v>
      </c>
      <c r="AB13" s="5">
        <v>113</v>
      </c>
      <c r="AC13" s="5">
        <v>58</v>
      </c>
      <c r="AD13" s="5">
        <v>109</v>
      </c>
      <c r="AE13" s="5">
        <v>52</v>
      </c>
      <c r="AF13" s="5">
        <v>98</v>
      </c>
      <c r="AG13" s="5">
        <v>49</v>
      </c>
      <c r="AH13" s="7">
        <f t="shared" si="6"/>
        <v>836</v>
      </c>
      <c r="AI13" s="7">
        <f t="shared" si="7"/>
        <v>387</v>
      </c>
      <c r="AJ13" s="7">
        <f t="shared" si="8"/>
        <v>449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20"/>
      <c r="AZ13" s="19"/>
      <c r="BA13" s="19"/>
      <c r="BB13" s="19"/>
      <c r="BC13" s="10">
        <f t="shared" si="0"/>
        <v>0</v>
      </c>
      <c r="BD13" s="10">
        <f t="shared" si="0"/>
        <v>0</v>
      </c>
      <c r="BE13" s="10">
        <f t="shared" si="1"/>
        <v>0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2"/>
      <c r="BR13" s="22"/>
      <c r="BS13" s="22"/>
      <c r="BT13" s="22"/>
      <c r="BU13" s="22"/>
      <c r="BV13" s="22"/>
      <c r="BW13" s="22"/>
      <c r="BX13" s="13">
        <f t="shared" si="2"/>
        <v>0</v>
      </c>
      <c r="BY13" s="13">
        <f t="shared" si="3"/>
        <v>0</v>
      </c>
      <c r="BZ13" s="13">
        <f t="shared" si="4"/>
        <v>0</v>
      </c>
      <c r="CA13" s="23">
        <v>4</v>
      </c>
      <c r="CB13" s="23">
        <v>4</v>
      </c>
      <c r="CC13" s="23">
        <v>4</v>
      </c>
      <c r="CD13" s="23">
        <v>3</v>
      </c>
      <c r="CE13" s="23">
        <v>3</v>
      </c>
      <c r="CF13" s="23">
        <v>3</v>
      </c>
      <c r="CG13" s="23">
        <v>3</v>
      </c>
      <c r="CH13" s="23">
        <v>3</v>
      </c>
      <c r="CI13" s="23">
        <v>3</v>
      </c>
      <c r="CJ13" s="74"/>
      <c r="CK13" s="75"/>
      <c r="CL13" s="15">
        <f t="shared" si="5"/>
        <v>30</v>
      </c>
      <c r="CM13" s="24"/>
      <c r="CN13" s="24"/>
      <c r="CO13" s="24"/>
      <c r="CP13" s="24"/>
      <c r="CQ13" s="25" t="s">
        <v>949</v>
      </c>
      <c r="CR13" s="25" t="s">
        <v>950</v>
      </c>
      <c r="CS13" s="26" t="s">
        <v>951</v>
      </c>
    </row>
    <row r="14" spans="1:97" s="104" customFormat="1" ht="14.1" customHeight="1">
      <c r="A14" s="2" t="s">
        <v>319</v>
      </c>
      <c r="B14" s="3" t="s">
        <v>320</v>
      </c>
      <c r="C14" s="1" t="s">
        <v>297</v>
      </c>
      <c r="D14" s="1" t="s">
        <v>297</v>
      </c>
      <c r="E14" s="2" t="s">
        <v>297</v>
      </c>
      <c r="F14" s="2" t="s">
        <v>297</v>
      </c>
      <c r="G14" s="1" t="s">
        <v>298</v>
      </c>
      <c r="H14" s="1" t="s">
        <v>299</v>
      </c>
      <c r="I14" s="4" t="s">
        <v>300</v>
      </c>
      <c r="J14" s="4" t="s">
        <v>301</v>
      </c>
      <c r="K14" s="4" t="s">
        <v>302</v>
      </c>
      <c r="L14" s="4" t="s">
        <v>321</v>
      </c>
      <c r="M14" s="2" t="s">
        <v>303</v>
      </c>
      <c r="N14" s="52">
        <v>32</v>
      </c>
      <c r="O14" s="52">
        <v>17</v>
      </c>
      <c r="P14" s="5">
        <v>32</v>
      </c>
      <c r="Q14" s="5">
        <v>17</v>
      </c>
      <c r="R14" s="5">
        <v>31</v>
      </c>
      <c r="S14" s="5">
        <v>16</v>
      </c>
      <c r="T14" s="5">
        <v>37</v>
      </c>
      <c r="U14" s="5">
        <v>23</v>
      </c>
      <c r="V14" s="5">
        <v>38</v>
      </c>
      <c r="W14" s="5">
        <v>20</v>
      </c>
      <c r="X14" s="5">
        <v>35</v>
      </c>
      <c r="Y14" s="5">
        <v>17</v>
      </c>
      <c r="Z14" s="5">
        <v>50</v>
      </c>
      <c r="AA14" s="5">
        <v>21</v>
      </c>
      <c r="AB14" s="5">
        <v>46</v>
      </c>
      <c r="AC14" s="5">
        <v>18</v>
      </c>
      <c r="AD14" s="5">
        <v>41</v>
      </c>
      <c r="AE14" s="5">
        <v>25</v>
      </c>
      <c r="AF14" s="5">
        <v>47</v>
      </c>
      <c r="AG14" s="5">
        <v>21</v>
      </c>
      <c r="AH14" s="7">
        <f t="shared" si="6"/>
        <v>357</v>
      </c>
      <c r="AI14" s="7">
        <f t="shared" si="7"/>
        <v>178</v>
      </c>
      <c r="AJ14" s="7">
        <f t="shared" si="8"/>
        <v>179</v>
      </c>
      <c r="AK14" s="19">
        <v>1</v>
      </c>
      <c r="AL14" s="19">
        <v>0</v>
      </c>
      <c r="AM14" s="19"/>
      <c r="AN14" s="19"/>
      <c r="AO14" s="19"/>
      <c r="AP14" s="19"/>
      <c r="AQ14" s="19"/>
      <c r="AR14" s="19"/>
      <c r="AS14" s="19"/>
      <c r="AT14" s="19"/>
      <c r="AU14" s="19">
        <v>5</v>
      </c>
      <c r="AV14" s="19">
        <v>0</v>
      </c>
      <c r="AW14" s="19">
        <v>1</v>
      </c>
      <c r="AX14" s="19">
        <v>0</v>
      </c>
      <c r="AY14" s="20">
        <v>2</v>
      </c>
      <c r="AZ14" s="19">
        <v>1</v>
      </c>
      <c r="BA14" s="19"/>
      <c r="BB14" s="19"/>
      <c r="BC14" s="10">
        <f t="shared" si="0"/>
        <v>9</v>
      </c>
      <c r="BD14" s="10">
        <f t="shared" si="0"/>
        <v>1</v>
      </c>
      <c r="BE14" s="10">
        <f t="shared" si="1"/>
        <v>8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2"/>
      <c r="BR14" s="22"/>
      <c r="BS14" s="22"/>
      <c r="BT14" s="22"/>
      <c r="BU14" s="22"/>
      <c r="BV14" s="22"/>
      <c r="BW14" s="22"/>
      <c r="BX14" s="13">
        <f t="shared" si="2"/>
        <v>0</v>
      </c>
      <c r="BY14" s="13">
        <f t="shared" si="3"/>
        <v>0</v>
      </c>
      <c r="BZ14" s="13">
        <f t="shared" si="4"/>
        <v>0</v>
      </c>
      <c r="CA14" s="23">
        <v>2</v>
      </c>
      <c r="CB14" s="23">
        <v>2</v>
      </c>
      <c r="CC14" s="23">
        <v>2</v>
      </c>
      <c r="CD14" s="23">
        <v>2</v>
      </c>
      <c r="CE14" s="23">
        <v>2</v>
      </c>
      <c r="CF14" s="23">
        <v>2</v>
      </c>
      <c r="CG14" s="23">
        <v>2</v>
      </c>
      <c r="CH14" s="23">
        <v>2</v>
      </c>
      <c r="CI14" s="23">
        <v>2</v>
      </c>
      <c r="CJ14" s="74"/>
      <c r="CK14" s="75"/>
      <c r="CL14" s="15">
        <f t="shared" si="5"/>
        <v>18</v>
      </c>
      <c r="CM14" s="24"/>
      <c r="CN14" s="24"/>
      <c r="CO14" s="24"/>
      <c r="CP14" s="24"/>
      <c r="CQ14" s="25" t="s">
        <v>952</v>
      </c>
      <c r="CR14" s="25" t="s">
        <v>953</v>
      </c>
      <c r="CS14" s="26" t="s">
        <v>954</v>
      </c>
    </row>
    <row r="15" spans="1:97" s="104" customFormat="1" ht="14.1" customHeight="1">
      <c r="A15" s="2" t="s">
        <v>322</v>
      </c>
      <c r="B15" s="3" t="s">
        <v>323</v>
      </c>
      <c r="C15" s="1" t="s">
        <v>297</v>
      </c>
      <c r="D15" s="1" t="s">
        <v>297</v>
      </c>
      <c r="E15" s="2" t="s">
        <v>297</v>
      </c>
      <c r="F15" s="2" t="s">
        <v>297</v>
      </c>
      <c r="G15" s="1" t="s">
        <v>298</v>
      </c>
      <c r="H15" s="1" t="s">
        <v>299</v>
      </c>
      <c r="I15" s="4" t="s">
        <v>300</v>
      </c>
      <c r="J15" s="4" t="s">
        <v>301</v>
      </c>
      <c r="K15" s="4" t="s">
        <v>302</v>
      </c>
      <c r="L15" s="3"/>
      <c r="M15" s="2" t="s">
        <v>303</v>
      </c>
      <c r="N15" s="52">
        <v>36</v>
      </c>
      <c r="O15" s="52">
        <v>16</v>
      </c>
      <c r="P15" s="5">
        <v>36</v>
      </c>
      <c r="Q15" s="5">
        <v>16</v>
      </c>
      <c r="R15" s="5">
        <v>49</v>
      </c>
      <c r="S15" s="5">
        <v>19</v>
      </c>
      <c r="T15" s="5">
        <v>46</v>
      </c>
      <c r="U15" s="5">
        <v>26</v>
      </c>
      <c r="V15" s="5">
        <v>43</v>
      </c>
      <c r="W15" s="5">
        <v>17</v>
      </c>
      <c r="X15" s="5">
        <v>50</v>
      </c>
      <c r="Y15" s="5">
        <v>25</v>
      </c>
      <c r="Z15" s="5">
        <v>56</v>
      </c>
      <c r="AA15" s="5">
        <v>27</v>
      </c>
      <c r="AB15" s="5">
        <v>49</v>
      </c>
      <c r="AC15" s="5">
        <v>23</v>
      </c>
      <c r="AD15" s="5">
        <v>55</v>
      </c>
      <c r="AE15" s="5">
        <v>25</v>
      </c>
      <c r="AF15" s="5">
        <v>58</v>
      </c>
      <c r="AG15" s="5">
        <v>22</v>
      </c>
      <c r="AH15" s="7">
        <f t="shared" si="6"/>
        <v>442</v>
      </c>
      <c r="AI15" s="7">
        <f t="shared" si="7"/>
        <v>200</v>
      </c>
      <c r="AJ15" s="7">
        <f t="shared" si="8"/>
        <v>242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20"/>
      <c r="AZ15" s="19"/>
      <c r="BA15" s="19"/>
      <c r="BB15" s="19"/>
      <c r="BC15" s="10">
        <f t="shared" si="0"/>
        <v>0</v>
      </c>
      <c r="BD15" s="10">
        <f t="shared" si="0"/>
        <v>0</v>
      </c>
      <c r="BE15" s="10">
        <f t="shared" si="1"/>
        <v>0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2"/>
      <c r="BR15" s="22"/>
      <c r="BS15" s="22"/>
      <c r="BT15" s="22"/>
      <c r="BU15" s="22"/>
      <c r="BV15" s="22"/>
      <c r="BW15" s="22"/>
      <c r="BX15" s="13">
        <f t="shared" si="2"/>
        <v>0</v>
      </c>
      <c r="BY15" s="13">
        <f t="shared" si="3"/>
        <v>0</v>
      </c>
      <c r="BZ15" s="13">
        <f t="shared" si="4"/>
        <v>0</v>
      </c>
      <c r="CA15" s="23">
        <v>2</v>
      </c>
      <c r="CB15" s="23">
        <v>2</v>
      </c>
      <c r="CC15" s="23">
        <v>2</v>
      </c>
      <c r="CD15" s="23">
        <v>2</v>
      </c>
      <c r="CE15" s="23">
        <v>2</v>
      </c>
      <c r="CF15" s="23">
        <v>2</v>
      </c>
      <c r="CG15" s="23">
        <v>2</v>
      </c>
      <c r="CH15" s="23">
        <v>2</v>
      </c>
      <c r="CI15" s="23">
        <v>3</v>
      </c>
      <c r="CJ15" s="74"/>
      <c r="CK15" s="74"/>
      <c r="CL15" s="15">
        <f t="shared" si="5"/>
        <v>19</v>
      </c>
      <c r="CM15" s="24"/>
      <c r="CN15" s="24"/>
      <c r="CO15" s="24"/>
      <c r="CP15" s="24"/>
      <c r="CQ15" s="25" t="s">
        <v>955</v>
      </c>
      <c r="CR15" s="25" t="s">
        <v>956</v>
      </c>
      <c r="CS15" s="26" t="s">
        <v>957</v>
      </c>
    </row>
    <row r="16" spans="1:97" s="104" customFormat="1" ht="14.1" customHeight="1">
      <c r="A16" s="2" t="s">
        <v>324</v>
      </c>
      <c r="B16" s="3" t="s">
        <v>325</v>
      </c>
      <c r="C16" s="1" t="s">
        <v>297</v>
      </c>
      <c r="D16" s="1" t="s">
        <v>297</v>
      </c>
      <c r="E16" s="2" t="s">
        <v>297</v>
      </c>
      <c r="F16" s="2" t="s">
        <v>297</v>
      </c>
      <c r="G16" s="1" t="s">
        <v>298</v>
      </c>
      <c r="H16" s="1" t="s">
        <v>299</v>
      </c>
      <c r="I16" s="4" t="s">
        <v>300</v>
      </c>
      <c r="J16" s="4" t="s">
        <v>301</v>
      </c>
      <c r="K16" s="4" t="s">
        <v>302</v>
      </c>
      <c r="L16" s="4"/>
      <c r="M16" s="2" t="s">
        <v>303</v>
      </c>
      <c r="N16" s="52">
        <v>48</v>
      </c>
      <c r="O16" s="52">
        <v>26</v>
      </c>
      <c r="P16" s="5">
        <v>50</v>
      </c>
      <c r="Q16" s="5">
        <v>26</v>
      </c>
      <c r="R16" s="5">
        <v>40</v>
      </c>
      <c r="S16" s="5">
        <v>16</v>
      </c>
      <c r="T16" s="5">
        <v>63</v>
      </c>
      <c r="U16" s="5">
        <v>38</v>
      </c>
      <c r="V16" s="5">
        <v>53</v>
      </c>
      <c r="W16" s="5">
        <v>23</v>
      </c>
      <c r="X16" s="5">
        <v>71</v>
      </c>
      <c r="Y16" s="5">
        <v>36</v>
      </c>
      <c r="Z16" s="5">
        <v>54</v>
      </c>
      <c r="AA16" s="5">
        <v>25</v>
      </c>
      <c r="AB16" s="5">
        <v>66</v>
      </c>
      <c r="AC16" s="5">
        <v>33</v>
      </c>
      <c r="AD16" s="5">
        <v>57</v>
      </c>
      <c r="AE16" s="5">
        <v>27</v>
      </c>
      <c r="AF16" s="5">
        <v>50</v>
      </c>
      <c r="AG16" s="5">
        <v>20</v>
      </c>
      <c r="AH16" s="7">
        <f t="shared" si="6"/>
        <v>504</v>
      </c>
      <c r="AI16" s="7">
        <f t="shared" si="7"/>
        <v>244</v>
      </c>
      <c r="AJ16" s="7">
        <f t="shared" si="8"/>
        <v>260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>
        <v>2</v>
      </c>
      <c r="AX16" s="19">
        <v>0</v>
      </c>
      <c r="AY16" s="20"/>
      <c r="AZ16" s="19"/>
      <c r="BA16" s="19"/>
      <c r="BB16" s="19"/>
      <c r="BC16" s="10">
        <f t="shared" si="0"/>
        <v>2</v>
      </c>
      <c r="BD16" s="10">
        <f t="shared" si="0"/>
        <v>0</v>
      </c>
      <c r="BE16" s="10">
        <f t="shared" si="1"/>
        <v>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2"/>
      <c r="BR16" s="22"/>
      <c r="BS16" s="22"/>
      <c r="BT16" s="22"/>
      <c r="BU16" s="22"/>
      <c r="BV16" s="22"/>
      <c r="BW16" s="22"/>
      <c r="BX16" s="13">
        <f t="shared" si="2"/>
        <v>0</v>
      </c>
      <c r="BY16" s="13">
        <f t="shared" si="3"/>
        <v>0</v>
      </c>
      <c r="BZ16" s="13">
        <f t="shared" si="4"/>
        <v>0</v>
      </c>
      <c r="CA16" s="23">
        <v>2</v>
      </c>
      <c r="CB16" s="23">
        <v>2</v>
      </c>
      <c r="CC16" s="23">
        <v>2</v>
      </c>
      <c r="CD16" s="23">
        <v>2</v>
      </c>
      <c r="CE16" s="23">
        <v>2</v>
      </c>
      <c r="CF16" s="23">
        <v>2</v>
      </c>
      <c r="CG16" s="23">
        <v>2</v>
      </c>
      <c r="CH16" s="23">
        <v>2</v>
      </c>
      <c r="CI16" s="23">
        <v>2</v>
      </c>
      <c r="CJ16" s="74"/>
      <c r="CK16" s="74"/>
      <c r="CL16" s="15">
        <f t="shared" si="5"/>
        <v>18</v>
      </c>
      <c r="CM16" s="24"/>
      <c r="CN16" s="24"/>
      <c r="CO16" s="24"/>
      <c r="CP16" s="24"/>
      <c r="CQ16" s="25" t="s">
        <v>958</v>
      </c>
      <c r="CR16" s="25"/>
      <c r="CS16" s="26" t="s">
        <v>959</v>
      </c>
    </row>
    <row r="17" spans="1:97" s="104" customFormat="1" ht="14.1" customHeight="1">
      <c r="A17" s="2" t="s">
        <v>326</v>
      </c>
      <c r="B17" s="3" t="s">
        <v>327</v>
      </c>
      <c r="C17" s="1" t="s">
        <v>297</v>
      </c>
      <c r="D17" s="1" t="s">
        <v>297</v>
      </c>
      <c r="E17" s="2" t="s">
        <v>297</v>
      </c>
      <c r="F17" s="2" t="s">
        <v>297</v>
      </c>
      <c r="G17" s="1" t="s">
        <v>298</v>
      </c>
      <c r="H17" s="1" t="s">
        <v>299</v>
      </c>
      <c r="I17" s="4" t="s">
        <v>300</v>
      </c>
      <c r="J17" s="4" t="s">
        <v>301</v>
      </c>
      <c r="K17" s="4" t="s">
        <v>302</v>
      </c>
      <c r="L17" s="3"/>
      <c r="M17" s="2" t="s">
        <v>303</v>
      </c>
      <c r="N17" s="52">
        <v>33</v>
      </c>
      <c r="O17" s="52">
        <v>13</v>
      </c>
      <c r="P17" s="5">
        <v>33</v>
      </c>
      <c r="Q17" s="5">
        <v>13</v>
      </c>
      <c r="R17" s="5">
        <v>39</v>
      </c>
      <c r="S17" s="5">
        <v>22</v>
      </c>
      <c r="T17" s="5">
        <v>41</v>
      </c>
      <c r="U17" s="5">
        <v>18</v>
      </c>
      <c r="V17" s="5">
        <v>44</v>
      </c>
      <c r="W17" s="5">
        <v>18</v>
      </c>
      <c r="X17" s="5">
        <v>58</v>
      </c>
      <c r="Y17" s="5">
        <v>31</v>
      </c>
      <c r="Z17" s="5">
        <v>45</v>
      </c>
      <c r="AA17" s="5">
        <v>18</v>
      </c>
      <c r="AB17" s="5">
        <v>50</v>
      </c>
      <c r="AC17" s="5">
        <v>14</v>
      </c>
      <c r="AD17" s="5">
        <v>66</v>
      </c>
      <c r="AE17" s="5">
        <v>31</v>
      </c>
      <c r="AF17" s="5">
        <v>65</v>
      </c>
      <c r="AG17" s="5">
        <v>27</v>
      </c>
      <c r="AH17" s="7">
        <f t="shared" si="6"/>
        <v>441</v>
      </c>
      <c r="AI17" s="7">
        <f t="shared" si="7"/>
        <v>192</v>
      </c>
      <c r="AJ17" s="7">
        <f t="shared" si="8"/>
        <v>249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>
        <v>2</v>
      </c>
      <c r="AX17" s="19">
        <v>0</v>
      </c>
      <c r="AY17" s="20"/>
      <c r="AZ17" s="19"/>
      <c r="BA17" s="19">
        <v>1</v>
      </c>
      <c r="BB17" s="19">
        <v>0</v>
      </c>
      <c r="BC17" s="10">
        <f t="shared" si="0"/>
        <v>3</v>
      </c>
      <c r="BD17" s="10">
        <f t="shared" si="0"/>
        <v>0</v>
      </c>
      <c r="BE17" s="10">
        <f t="shared" si="1"/>
        <v>3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2"/>
      <c r="BR17" s="22"/>
      <c r="BS17" s="22"/>
      <c r="BT17" s="22"/>
      <c r="BU17" s="22"/>
      <c r="BV17" s="22"/>
      <c r="BW17" s="22"/>
      <c r="BX17" s="13">
        <f t="shared" si="2"/>
        <v>0</v>
      </c>
      <c r="BY17" s="13">
        <f t="shared" si="3"/>
        <v>0</v>
      </c>
      <c r="BZ17" s="13">
        <f t="shared" si="4"/>
        <v>0</v>
      </c>
      <c r="CA17" s="23">
        <v>2</v>
      </c>
      <c r="CB17" s="23">
        <v>2</v>
      </c>
      <c r="CC17" s="23">
        <v>2</v>
      </c>
      <c r="CD17" s="23">
        <v>3</v>
      </c>
      <c r="CE17" s="23">
        <v>2</v>
      </c>
      <c r="CF17" s="23">
        <v>2</v>
      </c>
      <c r="CG17" s="23">
        <v>2</v>
      </c>
      <c r="CH17" s="23">
        <v>3</v>
      </c>
      <c r="CI17" s="23">
        <v>2</v>
      </c>
      <c r="CJ17" s="74"/>
      <c r="CK17" s="74"/>
      <c r="CL17" s="15">
        <f t="shared" si="5"/>
        <v>20</v>
      </c>
      <c r="CM17" s="24"/>
      <c r="CN17" s="24"/>
      <c r="CO17" s="24"/>
      <c r="CP17" s="24"/>
      <c r="CQ17" s="25" t="s">
        <v>960</v>
      </c>
      <c r="CR17" s="25" t="s">
        <v>961</v>
      </c>
      <c r="CS17" s="26" t="s">
        <v>962</v>
      </c>
    </row>
    <row r="18" spans="1:97" s="104" customFormat="1" ht="14.1" customHeight="1">
      <c r="A18" s="2" t="s">
        <v>328</v>
      </c>
      <c r="B18" s="3" t="s">
        <v>329</v>
      </c>
      <c r="C18" s="1" t="s">
        <v>297</v>
      </c>
      <c r="D18" s="1" t="s">
        <v>297</v>
      </c>
      <c r="E18" s="2" t="s">
        <v>297</v>
      </c>
      <c r="F18" s="2" t="s">
        <v>297</v>
      </c>
      <c r="G18" s="1" t="s">
        <v>298</v>
      </c>
      <c r="H18" s="1" t="s">
        <v>299</v>
      </c>
      <c r="I18" s="4" t="s">
        <v>300</v>
      </c>
      <c r="J18" s="4" t="s">
        <v>301</v>
      </c>
      <c r="K18" s="4" t="s">
        <v>302</v>
      </c>
      <c r="L18" s="3"/>
      <c r="M18" s="2" t="s">
        <v>303</v>
      </c>
      <c r="N18" s="52">
        <v>24</v>
      </c>
      <c r="O18" s="52">
        <v>11</v>
      </c>
      <c r="P18" s="5">
        <v>26</v>
      </c>
      <c r="Q18" s="5">
        <v>11</v>
      </c>
      <c r="R18" s="5">
        <v>33</v>
      </c>
      <c r="S18" s="5">
        <v>15</v>
      </c>
      <c r="T18" s="5">
        <v>30</v>
      </c>
      <c r="U18" s="5">
        <v>18</v>
      </c>
      <c r="V18" s="5">
        <v>36</v>
      </c>
      <c r="W18" s="5">
        <v>16</v>
      </c>
      <c r="X18" s="5">
        <v>38</v>
      </c>
      <c r="Y18" s="5">
        <v>19</v>
      </c>
      <c r="Z18" s="5">
        <v>36</v>
      </c>
      <c r="AA18" s="5">
        <v>12</v>
      </c>
      <c r="AB18" s="5">
        <v>30</v>
      </c>
      <c r="AC18" s="5">
        <v>6</v>
      </c>
      <c r="AD18" s="5">
        <v>17</v>
      </c>
      <c r="AE18" s="5">
        <v>7</v>
      </c>
      <c r="AF18" s="5">
        <v>36</v>
      </c>
      <c r="AG18" s="5">
        <v>12</v>
      </c>
      <c r="AH18" s="7">
        <f t="shared" si="6"/>
        <v>282</v>
      </c>
      <c r="AI18" s="7">
        <f t="shared" si="7"/>
        <v>116</v>
      </c>
      <c r="AJ18" s="7">
        <f t="shared" si="8"/>
        <v>166</v>
      </c>
      <c r="AK18" s="19"/>
      <c r="AL18" s="19"/>
      <c r="AM18" s="19">
        <v>4</v>
      </c>
      <c r="AN18" s="19">
        <v>2</v>
      </c>
      <c r="AO18" s="19">
        <v>4</v>
      </c>
      <c r="AP18" s="19">
        <v>3</v>
      </c>
      <c r="AQ18" s="19"/>
      <c r="AR18" s="19"/>
      <c r="AS18" s="19">
        <v>1</v>
      </c>
      <c r="AT18" s="19">
        <v>0</v>
      </c>
      <c r="AU18" s="19"/>
      <c r="AV18" s="19"/>
      <c r="AW18" s="19"/>
      <c r="AX18" s="19"/>
      <c r="AY18" s="20"/>
      <c r="AZ18" s="19"/>
      <c r="BA18" s="19"/>
      <c r="BB18" s="19"/>
      <c r="BC18" s="10">
        <f t="shared" si="0"/>
        <v>9</v>
      </c>
      <c r="BD18" s="10">
        <f t="shared" si="0"/>
        <v>5</v>
      </c>
      <c r="BE18" s="10">
        <f t="shared" si="1"/>
        <v>4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2"/>
      <c r="BR18" s="22"/>
      <c r="BS18" s="22"/>
      <c r="BT18" s="22"/>
      <c r="BU18" s="22"/>
      <c r="BV18" s="22"/>
      <c r="BW18" s="22"/>
      <c r="BX18" s="13">
        <f t="shared" si="2"/>
        <v>0</v>
      </c>
      <c r="BY18" s="13">
        <f t="shared" si="3"/>
        <v>0</v>
      </c>
      <c r="BZ18" s="13">
        <f t="shared" si="4"/>
        <v>0</v>
      </c>
      <c r="CA18" s="23">
        <v>2</v>
      </c>
      <c r="CB18" s="23">
        <v>2</v>
      </c>
      <c r="CC18" s="23">
        <v>1</v>
      </c>
      <c r="CD18" s="23">
        <v>2</v>
      </c>
      <c r="CE18" s="23">
        <v>2</v>
      </c>
      <c r="CF18" s="23">
        <v>2</v>
      </c>
      <c r="CG18" s="23">
        <v>2</v>
      </c>
      <c r="CH18" s="23">
        <v>1</v>
      </c>
      <c r="CI18" s="23">
        <v>2</v>
      </c>
      <c r="CJ18" s="74"/>
      <c r="CK18" s="74"/>
      <c r="CL18" s="15">
        <f t="shared" si="5"/>
        <v>16</v>
      </c>
      <c r="CM18" s="24"/>
      <c r="CN18" s="24"/>
      <c r="CO18" s="24"/>
      <c r="CP18" s="24"/>
      <c r="CQ18" s="25" t="s">
        <v>963</v>
      </c>
      <c r="CR18" s="25" t="s">
        <v>964</v>
      </c>
      <c r="CS18" s="26" t="s">
        <v>965</v>
      </c>
    </row>
    <row r="19" spans="1:97" s="104" customFormat="1" ht="14.1" customHeight="1">
      <c r="A19" s="2" t="s">
        <v>330</v>
      </c>
      <c r="B19" s="3" t="s">
        <v>331</v>
      </c>
      <c r="C19" s="1" t="s">
        <v>297</v>
      </c>
      <c r="D19" s="1" t="s">
        <v>297</v>
      </c>
      <c r="E19" s="2" t="s">
        <v>297</v>
      </c>
      <c r="F19" s="2" t="s">
        <v>297</v>
      </c>
      <c r="G19" s="1" t="s">
        <v>298</v>
      </c>
      <c r="H19" s="1" t="s">
        <v>299</v>
      </c>
      <c r="I19" s="4" t="s">
        <v>300</v>
      </c>
      <c r="J19" s="4" t="s">
        <v>301</v>
      </c>
      <c r="K19" s="4" t="s">
        <v>302</v>
      </c>
      <c r="L19" s="4"/>
      <c r="M19" s="2" t="s">
        <v>303</v>
      </c>
      <c r="N19" s="52">
        <v>90</v>
      </c>
      <c r="O19" s="52">
        <v>53</v>
      </c>
      <c r="P19" s="5">
        <v>100</v>
      </c>
      <c r="Q19" s="5">
        <v>53</v>
      </c>
      <c r="R19" s="5">
        <v>124</v>
      </c>
      <c r="S19" s="5">
        <v>53</v>
      </c>
      <c r="T19" s="5">
        <v>128</v>
      </c>
      <c r="U19" s="5">
        <v>64</v>
      </c>
      <c r="V19" s="5">
        <v>111</v>
      </c>
      <c r="W19" s="5">
        <v>53</v>
      </c>
      <c r="X19" s="5">
        <v>130</v>
      </c>
      <c r="Y19" s="5">
        <v>70</v>
      </c>
      <c r="Z19" s="5">
        <v>106</v>
      </c>
      <c r="AA19" s="5">
        <v>56</v>
      </c>
      <c r="AB19" s="5">
        <v>146</v>
      </c>
      <c r="AC19" s="5">
        <v>78</v>
      </c>
      <c r="AD19" s="5">
        <v>132</v>
      </c>
      <c r="AE19" s="5">
        <v>60</v>
      </c>
      <c r="AF19" s="5">
        <v>120</v>
      </c>
      <c r="AG19" s="5">
        <v>47</v>
      </c>
      <c r="AH19" s="7">
        <f t="shared" si="6"/>
        <v>1097</v>
      </c>
      <c r="AI19" s="7">
        <f t="shared" si="7"/>
        <v>534</v>
      </c>
      <c r="AJ19" s="7">
        <f t="shared" si="8"/>
        <v>563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0">
        <v>1</v>
      </c>
      <c r="AZ19" s="19">
        <v>1</v>
      </c>
      <c r="BA19" s="19"/>
      <c r="BB19" s="19"/>
      <c r="BC19" s="10">
        <f t="shared" si="0"/>
        <v>1</v>
      </c>
      <c r="BD19" s="10">
        <f t="shared" si="0"/>
        <v>1</v>
      </c>
      <c r="BE19" s="10">
        <f t="shared" si="1"/>
        <v>0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2"/>
      <c r="BR19" s="22"/>
      <c r="BS19" s="22"/>
      <c r="BT19" s="22"/>
      <c r="BU19" s="22"/>
      <c r="BV19" s="22"/>
      <c r="BW19" s="22"/>
      <c r="BX19" s="13">
        <f t="shared" si="2"/>
        <v>0</v>
      </c>
      <c r="BY19" s="13">
        <f t="shared" si="3"/>
        <v>0</v>
      </c>
      <c r="BZ19" s="13">
        <f t="shared" si="4"/>
        <v>0</v>
      </c>
      <c r="CA19" s="23">
        <v>4</v>
      </c>
      <c r="CB19" s="23">
        <v>5</v>
      </c>
      <c r="CC19" s="23">
        <v>5</v>
      </c>
      <c r="CD19" s="23">
        <v>5</v>
      </c>
      <c r="CE19" s="23">
        <v>5</v>
      </c>
      <c r="CF19" s="23">
        <v>4</v>
      </c>
      <c r="CG19" s="23">
        <v>5</v>
      </c>
      <c r="CH19" s="23">
        <v>5</v>
      </c>
      <c r="CI19" s="23">
        <v>4</v>
      </c>
      <c r="CJ19" s="74"/>
      <c r="CK19" s="74"/>
      <c r="CL19" s="15">
        <f t="shared" si="5"/>
        <v>42</v>
      </c>
      <c r="CM19" s="24"/>
      <c r="CN19" s="24"/>
      <c r="CO19" s="24"/>
      <c r="CP19" s="24"/>
      <c r="CQ19" s="25" t="s">
        <v>966</v>
      </c>
      <c r="CR19" s="25" t="s">
        <v>967</v>
      </c>
      <c r="CS19" s="26" t="s">
        <v>968</v>
      </c>
    </row>
    <row r="20" spans="1:97" s="104" customFormat="1" ht="14.1" customHeight="1">
      <c r="A20" s="2" t="s">
        <v>332</v>
      </c>
      <c r="B20" s="3" t="s">
        <v>333</v>
      </c>
      <c r="C20" s="1" t="s">
        <v>297</v>
      </c>
      <c r="D20" s="1" t="s">
        <v>297</v>
      </c>
      <c r="E20" s="2" t="s">
        <v>297</v>
      </c>
      <c r="F20" s="2" t="s">
        <v>297</v>
      </c>
      <c r="G20" s="1" t="s">
        <v>298</v>
      </c>
      <c r="H20" s="1" t="s">
        <v>299</v>
      </c>
      <c r="I20" s="4" t="s">
        <v>300</v>
      </c>
      <c r="J20" s="4" t="s">
        <v>301</v>
      </c>
      <c r="K20" s="4" t="s">
        <v>302</v>
      </c>
      <c r="L20" s="4"/>
      <c r="M20" s="2" t="s">
        <v>303</v>
      </c>
      <c r="N20" s="52">
        <v>6</v>
      </c>
      <c r="O20" s="52">
        <v>3</v>
      </c>
      <c r="P20" s="5">
        <v>6</v>
      </c>
      <c r="Q20" s="5">
        <v>3</v>
      </c>
      <c r="R20" s="5">
        <v>7</v>
      </c>
      <c r="S20" s="5">
        <v>5</v>
      </c>
      <c r="T20" s="5">
        <v>4</v>
      </c>
      <c r="U20" s="5">
        <v>3</v>
      </c>
      <c r="V20" s="5">
        <v>6</v>
      </c>
      <c r="W20" s="5">
        <v>4</v>
      </c>
      <c r="X20" s="5">
        <v>2</v>
      </c>
      <c r="Y20" s="5">
        <v>1</v>
      </c>
      <c r="Z20" s="5">
        <v>6</v>
      </c>
      <c r="AA20" s="5">
        <v>3</v>
      </c>
      <c r="AB20" s="5">
        <v>13</v>
      </c>
      <c r="AC20" s="5">
        <v>8</v>
      </c>
      <c r="AD20" s="5">
        <v>5</v>
      </c>
      <c r="AE20" s="5">
        <v>2</v>
      </c>
      <c r="AF20" s="5">
        <v>20</v>
      </c>
      <c r="AG20" s="5">
        <v>5</v>
      </c>
      <c r="AH20" s="7">
        <f t="shared" si="6"/>
        <v>69</v>
      </c>
      <c r="AI20" s="7">
        <f t="shared" si="7"/>
        <v>34</v>
      </c>
      <c r="AJ20" s="7">
        <f t="shared" si="8"/>
        <v>35</v>
      </c>
      <c r="AK20" s="19"/>
      <c r="AL20" s="19"/>
      <c r="AM20" s="19">
        <v>1</v>
      </c>
      <c r="AN20" s="19">
        <v>1</v>
      </c>
      <c r="AO20" s="19"/>
      <c r="AP20" s="19"/>
      <c r="AQ20" s="19"/>
      <c r="AR20" s="19"/>
      <c r="AS20" s="19"/>
      <c r="AT20" s="19"/>
      <c r="AU20" s="19">
        <v>1</v>
      </c>
      <c r="AV20" s="19">
        <v>1</v>
      </c>
      <c r="AW20" s="19"/>
      <c r="AX20" s="19"/>
      <c r="AY20" s="20"/>
      <c r="AZ20" s="19"/>
      <c r="BA20" s="19">
        <v>4</v>
      </c>
      <c r="BB20" s="19">
        <v>1</v>
      </c>
      <c r="BC20" s="10">
        <f t="shared" si="0"/>
        <v>6</v>
      </c>
      <c r="BD20" s="10">
        <f t="shared" si="0"/>
        <v>3</v>
      </c>
      <c r="BE20" s="10">
        <f t="shared" si="1"/>
        <v>3</v>
      </c>
      <c r="BF20" s="21"/>
      <c r="BG20" s="21"/>
      <c r="BH20" s="21">
        <v>7</v>
      </c>
      <c r="BI20" s="21">
        <v>5</v>
      </c>
      <c r="BJ20" s="21">
        <v>4</v>
      </c>
      <c r="BK20" s="21">
        <v>3</v>
      </c>
      <c r="BL20" s="21">
        <v>6</v>
      </c>
      <c r="BM20" s="21">
        <v>4</v>
      </c>
      <c r="BN20" s="21">
        <v>2</v>
      </c>
      <c r="BO20" s="21">
        <v>1</v>
      </c>
      <c r="BP20" s="21"/>
      <c r="BQ20" s="22"/>
      <c r="BR20" s="22"/>
      <c r="BS20" s="22"/>
      <c r="BT20" s="22"/>
      <c r="BU20" s="22"/>
      <c r="BV20" s="22"/>
      <c r="BW20" s="22"/>
      <c r="BX20" s="13">
        <f t="shared" si="2"/>
        <v>19</v>
      </c>
      <c r="BY20" s="13">
        <f t="shared" si="3"/>
        <v>13</v>
      </c>
      <c r="BZ20" s="13">
        <f t="shared" si="4"/>
        <v>6</v>
      </c>
      <c r="CA20" s="23">
        <v>1</v>
      </c>
      <c r="CB20" s="23"/>
      <c r="CC20" s="23"/>
      <c r="CD20" s="23"/>
      <c r="CE20" s="23"/>
      <c r="CF20" s="23">
        <v>1</v>
      </c>
      <c r="CG20" s="23">
        <v>1</v>
      </c>
      <c r="CH20" s="23">
        <v>1</v>
      </c>
      <c r="CI20" s="23">
        <v>1</v>
      </c>
      <c r="CJ20" s="74">
        <v>4</v>
      </c>
      <c r="CK20" s="74">
        <v>24.35</v>
      </c>
      <c r="CL20" s="15">
        <f t="shared" si="5"/>
        <v>9</v>
      </c>
      <c r="CM20" s="24"/>
      <c r="CN20" s="24"/>
      <c r="CO20" s="24"/>
      <c r="CP20" s="24"/>
      <c r="CQ20" s="25" t="s">
        <v>969</v>
      </c>
      <c r="CR20" s="25"/>
      <c r="CS20" s="26" t="s">
        <v>970</v>
      </c>
    </row>
    <row r="21" spans="1:97" s="104" customFormat="1" ht="14.1" customHeight="1">
      <c r="A21" s="2" t="s">
        <v>334</v>
      </c>
      <c r="B21" s="3" t="s">
        <v>1216</v>
      </c>
      <c r="C21" s="1" t="s">
        <v>297</v>
      </c>
      <c r="D21" s="1" t="s">
        <v>297</v>
      </c>
      <c r="E21" s="2" t="s">
        <v>297</v>
      </c>
      <c r="F21" s="2" t="s">
        <v>297</v>
      </c>
      <c r="G21" s="1" t="s">
        <v>298</v>
      </c>
      <c r="H21" s="1" t="s">
        <v>299</v>
      </c>
      <c r="I21" s="4" t="s">
        <v>300</v>
      </c>
      <c r="J21" s="4" t="s">
        <v>301</v>
      </c>
      <c r="K21" s="4" t="s">
        <v>302</v>
      </c>
      <c r="L21" s="4"/>
      <c r="M21" s="2" t="s">
        <v>303</v>
      </c>
      <c r="N21" s="52">
        <v>17</v>
      </c>
      <c r="O21" s="52">
        <v>7</v>
      </c>
      <c r="P21" s="5">
        <v>21</v>
      </c>
      <c r="Q21" s="5">
        <v>7</v>
      </c>
      <c r="R21" s="5">
        <v>24</v>
      </c>
      <c r="S21" s="5">
        <v>12</v>
      </c>
      <c r="T21" s="5">
        <v>21</v>
      </c>
      <c r="U21" s="5">
        <v>11</v>
      </c>
      <c r="V21" s="5">
        <v>19</v>
      </c>
      <c r="W21" s="5">
        <v>6</v>
      </c>
      <c r="X21" s="5">
        <v>16</v>
      </c>
      <c r="Y21" s="5">
        <v>8</v>
      </c>
      <c r="Z21" s="5">
        <v>24</v>
      </c>
      <c r="AA21" s="5">
        <v>9</v>
      </c>
      <c r="AB21" s="5">
        <v>22</v>
      </c>
      <c r="AC21" s="5">
        <v>10</v>
      </c>
      <c r="AD21" s="5">
        <v>16</v>
      </c>
      <c r="AE21" s="5">
        <v>5</v>
      </c>
      <c r="AF21" s="5">
        <v>9</v>
      </c>
      <c r="AG21" s="5">
        <v>6</v>
      </c>
      <c r="AH21" s="7">
        <f t="shared" si="6"/>
        <v>172</v>
      </c>
      <c r="AI21" s="7">
        <f t="shared" si="7"/>
        <v>74</v>
      </c>
      <c r="AJ21" s="7">
        <f t="shared" si="8"/>
        <v>98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0"/>
      <c r="AZ21" s="19"/>
      <c r="BA21" s="19"/>
      <c r="BB21" s="19"/>
      <c r="BC21" s="10">
        <f t="shared" si="0"/>
        <v>0</v>
      </c>
      <c r="BD21" s="10">
        <f t="shared" si="0"/>
        <v>0</v>
      </c>
      <c r="BE21" s="10">
        <f t="shared" si="1"/>
        <v>0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2"/>
      <c r="BR21" s="22"/>
      <c r="BS21" s="22"/>
      <c r="BT21" s="22"/>
      <c r="BU21" s="22"/>
      <c r="BV21" s="22"/>
      <c r="BW21" s="22"/>
      <c r="BX21" s="13">
        <f t="shared" si="2"/>
        <v>0</v>
      </c>
      <c r="BY21" s="13">
        <f t="shared" si="3"/>
        <v>0</v>
      </c>
      <c r="BZ21" s="13">
        <f t="shared" si="4"/>
        <v>0</v>
      </c>
      <c r="CA21" s="23">
        <v>1</v>
      </c>
      <c r="CB21" s="23">
        <v>1</v>
      </c>
      <c r="CC21" s="23">
        <v>1</v>
      </c>
      <c r="CD21" s="23">
        <v>1</v>
      </c>
      <c r="CE21" s="23">
        <v>1</v>
      </c>
      <c r="CF21" s="23">
        <v>1</v>
      </c>
      <c r="CG21" s="23">
        <v>1</v>
      </c>
      <c r="CH21" s="23">
        <v>1</v>
      </c>
      <c r="CI21" s="23">
        <v>1</v>
      </c>
      <c r="CJ21" s="74"/>
      <c r="CK21" s="74"/>
      <c r="CL21" s="15">
        <f t="shared" si="5"/>
        <v>9</v>
      </c>
      <c r="CM21" s="24"/>
      <c r="CN21" s="24"/>
      <c r="CO21" s="24"/>
      <c r="CP21" s="24"/>
      <c r="CQ21" s="25"/>
      <c r="CR21" s="25"/>
      <c r="CS21" s="26" t="s">
        <v>970</v>
      </c>
    </row>
    <row r="22" spans="1:97" s="104" customFormat="1" ht="14.1" customHeight="1">
      <c r="A22" s="2" t="s">
        <v>335</v>
      </c>
      <c r="B22" s="3" t="s">
        <v>336</v>
      </c>
      <c r="C22" s="1" t="s">
        <v>297</v>
      </c>
      <c r="D22" s="1" t="s">
        <v>297</v>
      </c>
      <c r="E22" s="2" t="s">
        <v>297</v>
      </c>
      <c r="F22" s="2" t="s">
        <v>297</v>
      </c>
      <c r="G22" s="1" t="s">
        <v>298</v>
      </c>
      <c r="H22" s="1" t="s">
        <v>299</v>
      </c>
      <c r="I22" s="4" t="s">
        <v>300</v>
      </c>
      <c r="J22" s="4" t="s">
        <v>301</v>
      </c>
      <c r="K22" s="4" t="s">
        <v>302</v>
      </c>
      <c r="L22" s="4"/>
      <c r="M22" s="2" t="s">
        <v>303</v>
      </c>
      <c r="N22" s="52">
        <v>13</v>
      </c>
      <c r="O22" s="52">
        <v>5</v>
      </c>
      <c r="P22" s="5">
        <v>13</v>
      </c>
      <c r="Q22" s="5">
        <v>5</v>
      </c>
      <c r="R22" s="5">
        <v>14</v>
      </c>
      <c r="S22" s="5">
        <v>6</v>
      </c>
      <c r="T22" s="5">
        <v>13</v>
      </c>
      <c r="U22" s="5">
        <v>5</v>
      </c>
      <c r="V22" s="5">
        <v>16</v>
      </c>
      <c r="W22" s="5">
        <v>6</v>
      </c>
      <c r="X22" s="5">
        <v>16</v>
      </c>
      <c r="Y22" s="5">
        <v>8</v>
      </c>
      <c r="Z22" s="5">
        <v>14</v>
      </c>
      <c r="AA22" s="5">
        <v>7</v>
      </c>
      <c r="AB22" s="5">
        <v>13</v>
      </c>
      <c r="AC22" s="5">
        <v>5</v>
      </c>
      <c r="AD22" s="5">
        <v>14</v>
      </c>
      <c r="AE22" s="5">
        <v>1</v>
      </c>
      <c r="AF22" s="5">
        <v>16</v>
      </c>
      <c r="AG22" s="5">
        <v>8</v>
      </c>
      <c r="AH22" s="7">
        <f t="shared" si="6"/>
        <v>129</v>
      </c>
      <c r="AI22" s="7">
        <f t="shared" si="7"/>
        <v>51</v>
      </c>
      <c r="AJ22" s="7">
        <f t="shared" si="8"/>
        <v>78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0"/>
      <c r="AZ22" s="19"/>
      <c r="BA22" s="19"/>
      <c r="BB22" s="19"/>
      <c r="BC22" s="10">
        <f t="shared" si="0"/>
        <v>0</v>
      </c>
      <c r="BD22" s="10">
        <f t="shared" si="0"/>
        <v>0</v>
      </c>
      <c r="BE22" s="10">
        <f t="shared" si="1"/>
        <v>0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2"/>
      <c r="BR22" s="22"/>
      <c r="BS22" s="22"/>
      <c r="BT22" s="22"/>
      <c r="BU22" s="22"/>
      <c r="BV22" s="22"/>
      <c r="BW22" s="22"/>
      <c r="BX22" s="13">
        <f t="shared" si="2"/>
        <v>0</v>
      </c>
      <c r="BY22" s="13">
        <f t="shared" si="3"/>
        <v>0</v>
      </c>
      <c r="BZ22" s="13">
        <f t="shared" si="4"/>
        <v>0</v>
      </c>
      <c r="CA22" s="23">
        <v>1</v>
      </c>
      <c r="CB22" s="23">
        <v>1</v>
      </c>
      <c r="CC22" s="23">
        <v>1</v>
      </c>
      <c r="CD22" s="23">
        <v>1</v>
      </c>
      <c r="CE22" s="23">
        <v>1</v>
      </c>
      <c r="CF22" s="23">
        <v>1</v>
      </c>
      <c r="CG22" s="23">
        <v>1</v>
      </c>
      <c r="CH22" s="23">
        <v>1</v>
      </c>
      <c r="CI22" s="23">
        <v>1</v>
      </c>
      <c r="CJ22" s="74"/>
      <c r="CK22" s="74"/>
      <c r="CL22" s="15">
        <f t="shared" si="5"/>
        <v>9</v>
      </c>
      <c r="CM22" s="24"/>
      <c r="CN22" s="24"/>
      <c r="CO22" s="24"/>
      <c r="CP22" s="24"/>
      <c r="CQ22" s="25" t="s">
        <v>971</v>
      </c>
      <c r="CR22" s="25"/>
      <c r="CS22" s="26" t="s">
        <v>972</v>
      </c>
    </row>
    <row r="23" spans="1:97" s="104" customFormat="1" ht="14.1" customHeight="1">
      <c r="A23" s="2" t="s">
        <v>337</v>
      </c>
      <c r="B23" s="3" t="s">
        <v>338</v>
      </c>
      <c r="C23" s="1" t="s">
        <v>297</v>
      </c>
      <c r="D23" s="1" t="s">
        <v>297</v>
      </c>
      <c r="E23" s="2" t="s">
        <v>297</v>
      </c>
      <c r="F23" s="2" t="s">
        <v>297</v>
      </c>
      <c r="G23" s="1" t="s">
        <v>298</v>
      </c>
      <c r="H23" s="1" t="s">
        <v>299</v>
      </c>
      <c r="I23" s="4" t="s">
        <v>300</v>
      </c>
      <c r="J23" s="4" t="s">
        <v>339</v>
      </c>
      <c r="K23" s="4" t="s">
        <v>340</v>
      </c>
      <c r="L23" s="4"/>
      <c r="M23" s="2" t="s">
        <v>341</v>
      </c>
      <c r="N23" s="52">
        <v>10</v>
      </c>
      <c r="O23" s="52">
        <v>5</v>
      </c>
      <c r="P23" s="5">
        <v>11</v>
      </c>
      <c r="Q23" s="5">
        <v>5</v>
      </c>
      <c r="R23" s="5">
        <v>20</v>
      </c>
      <c r="S23" s="5">
        <v>14</v>
      </c>
      <c r="T23" s="5">
        <v>14</v>
      </c>
      <c r="U23" s="5">
        <v>6</v>
      </c>
      <c r="V23" s="5">
        <v>19</v>
      </c>
      <c r="W23" s="5">
        <v>8</v>
      </c>
      <c r="X23" s="5">
        <v>13</v>
      </c>
      <c r="Y23" s="5">
        <v>2</v>
      </c>
      <c r="Z23" s="5">
        <v>23</v>
      </c>
      <c r="AA23" s="5">
        <v>8</v>
      </c>
      <c r="AB23" s="5">
        <v>21</v>
      </c>
      <c r="AC23" s="5">
        <v>7</v>
      </c>
      <c r="AD23" s="5">
        <v>18</v>
      </c>
      <c r="AE23" s="5">
        <v>5</v>
      </c>
      <c r="AF23" s="5">
        <v>14</v>
      </c>
      <c r="AG23" s="5">
        <v>3</v>
      </c>
      <c r="AH23" s="7">
        <f t="shared" si="6"/>
        <v>153</v>
      </c>
      <c r="AI23" s="7">
        <f t="shared" si="7"/>
        <v>58</v>
      </c>
      <c r="AJ23" s="7">
        <f t="shared" si="8"/>
        <v>95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20"/>
      <c r="AZ23" s="19"/>
      <c r="BA23" s="19"/>
      <c r="BB23" s="19"/>
      <c r="BC23" s="10">
        <f t="shared" si="0"/>
        <v>0</v>
      </c>
      <c r="BD23" s="10">
        <f t="shared" si="0"/>
        <v>0</v>
      </c>
      <c r="BE23" s="10">
        <f t="shared" si="1"/>
        <v>0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2"/>
      <c r="BR23" s="22"/>
      <c r="BS23" s="22"/>
      <c r="BT23" s="22"/>
      <c r="BU23" s="22"/>
      <c r="BV23" s="22"/>
      <c r="BW23" s="22"/>
      <c r="BX23" s="13">
        <f t="shared" si="2"/>
        <v>0</v>
      </c>
      <c r="BY23" s="13">
        <f t="shared" si="3"/>
        <v>0</v>
      </c>
      <c r="BZ23" s="13">
        <f t="shared" si="4"/>
        <v>0</v>
      </c>
      <c r="CA23" s="23">
        <v>1</v>
      </c>
      <c r="CB23" s="23">
        <v>1</v>
      </c>
      <c r="CC23" s="23">
        <v>1</v>
      </c>
      <c r="CD23" s="23">
        <v>1</v>
      </c>
      <c r="CE23" s="23">
        <v>1</v>
      </c>
      <c r="CF23" s="23">
        <v>1</v>
      </c>
      <c r="CG23" s="23">
        <v>1</v>
      </c>
      <c r="CH23" s="23">
        <v>1</v>
      </c>
      <c r="CI23" s="23">
        <v>1</v>
      </c>
      <c r="CJ23" s="74"/>
      <c r="CK23" s="74"/>
      <c r="CL23" s="15">
        <f t="shared" si="5"/>
        <v>9</v>
      </c>
      <c r="CM23" s="24"/>
      <c r="CN23" s="24"/>
      <c r="CO23" s="24"/>
      <c r="CP23" s="24"/>
      <c r="CQ23" s="25" t="s">
        <v>973</v>
      </c>
      <c r="CR23" s="25" t="s">
        <v>974</v>
      </c>
      <c r="CS23" s="26" t="s">
        <v>975</v>
      </c>
    </row>
    <row r="24" spans="1:97" s="104" customFormat="1" ht="14.1" customHeight="1">
      <c r="A24" s="2" t="s">
        <v>342</v>
      </c>
      <c r="B24" s="3" t="s">
        <v>343</v>
      </c>
      <c r="C24" s="1" t="s">
        <v>297</v>
      </c>
      <c r="D24" s="1" t="s">
        <v>297</v>
      </c>
      <c r="E24" s="2" t="s">
        <v>297</v>
      </c>
      <c r="F24" s="2" t="s">
        <v>297</v>
      </c>
      <c r="G24" s="1" t="s">
        <v>298</v>
      </c>
      <c r="H24" s="1" t="s">
        <v>299</v>
      </c>
      <c r="I24" s="4" t="s">
        <v>300</v>
      </c>
      <c r="J24" s="4" t="s">
        <v>301</v>
      </c>
      <c r="K24" s="4" t="s">
        <v>302</v>
      </c>
      <c r="L24" s="4"/>
      <c r="M24" s="2" t="s">
        <v>344</v>
      </c>
      <c r="N24" s="52">
        <v>10</v>
      </c>
      <c r="O24" s="52">
        <v>5</v>
      </c>
      <c r="P24" s="5">
        <v>10</v>
      </c>
      <c r="Q24" s="5">
        <v>5</v>
      </c>
      <c r="R24" s="5">
        <v>12</v>
      </c>
      <c r="S24" s="5">
        <v>3</v>
      </c>
      <c r="T24" s="5">
        <v>10</v>
      </c>
      <c r="U24" s="5">
        <v>4</v>
      </c>
      <c r="V24" s="5">
        <v>11</v>
      </c>
      <c r="W24" s="5">
        <v>2</v>
      </c>
      <c r="X24" s="5">
        <v>10</v>
      </c>
      <c r="Y24" s="5">
        <v>4</v>
      </c>
      <c r="Z24" s="5">
        <v>10</v>
      </c>
      <c r="AA24" s="5">
        <v>3</v>
      </c>
      <c r="AB24" s="5">
        <v>9</v>
      </c>
      <c r="AC24" s="5">
        <v>4</v>
      </c>
      <c r="AD24" s="5">
        <v>10</v>
      </c>
      <c r="AE24" s="5">
        <v>3</v>
      </c>
      <c r="AF24" s="5">
        <v>7</v>
      </c>
      <c r="AG24" s="5">
        <v>0</v>
      </c>
      <c r="AH24" s="7">
        <f t="shared" si="6"/>
        <v>89</v>
      </c>
      <c r="AI24" s="7">
        <f t="shared" si="7"/>
        <v>28</v>
      </c>
      <c r="AJ24" s="7">
        <f t="shared" si="8"/>
        <v>61</v>
      </c>
      <c r="AK24" s="19">
        <v>1</v>
      </c>
      <c r="AL24" s="19">
        <v>1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0"/>
      <c r="AZ24" s="19"/>
      <c r="BA24" s="19"/>
      <c r="BB24" s="19"/>
      <c r="BC24" s="10">
        <f t="shared" si="0"/>
        <v>1</v>
      </c>
      <c r="BD24" s="10">
        <f t="shared" si="0"/>
        <v>1</v>
      </c>
      <c r="BE24" s="10">
        <f t="shared" si="1"/>
        <v>0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2"/>
      <c r="BR24" s="22"/>
      <c r="BS24" s="22"/>
      <c r="BT24" s="22"/>
      <c r="BU24" s="22"/>
      <c r="BV24" s="22"/>
      <c r="BW24" s="22"/>
      <c r="BX24" s="13">
        <f t="shared" si="2"/>
        <v>0</v>
      </c>
      <c r="BY24" s="13">
        <f t="shared" si="3"/>
        <v>0</v>
      </c>
      <c r="BZ24" s="13">
        <f t="shared" si="4"/>
        <v>0</v>
      </c>
      <c r="CA24" s="23">
        <v>1</v>
      </c>
      <c r="CB24" s="23">
        <v>1</v>
      </c>
      <c r="CC24" s="23">
        <v>1</v>
      </c>
      <c r="CD24" s="23">
        <v>1</v>
      </c>
      <c r="CE24" s="23">
        <v>1</v>
      </c>
      <c r="CF24" s="23">
        <v>1</v>
      </c>
      <c r="CG24" s="23">
        <v>1</v>
      </c>
      <c r="CH24" s="23">
        <v>1</v>
      </c>
      <c r="CI24" s="23">
        <v>1</v>
      </c>
      <c r="CJ24" s="74"/>
      <c r="CK24" s="74"/>
      <c r="CL24" s="15">
        <f t="shared" si="5"/>
        <v>9</v>
      </c>
      <c r="CM24" s="24"/>
      <c r="CN24" s="24"/>
      <c r="CO24" s="24"/>
      <c r="CP24" s="24"/>
      <c r="CQ24" s="25" t="s">
        <v>976</v>
      </c>
      <c r="CR24" s="25"/>
      <c r="CS24" s="26" t="s">
        <v>977</v>
      </c>
    </row>
    <row r="25" spans="1:97" s="104" customFormat="1" ht="14.1" customHeight="1">
      <c r="A25" s="2" t="s">
        <v>345</v>
      </c>
      <c r="B25" s="3" t="s">
        <v>346</v>
      </c>
      <c r="C25" s="1" t="s">
        <v>297</v>
      </c>
      <c r="D25" s="1" t="s">
        <v>297</v>
      </c>
      <c r="E25" s="2" t="s">
        <v>297</v>
      </c>
      <c r="F25" s="2" t="s">
        <v>297</v>
      </c>
      <c r="G25" s="1" t="s">
        <v>298</v>
      </c>
      <c r="H25" s="1" t="s">
        <v>299</v>
      </c>
      <c r="I25" s="4" t="s">
        <v>300</v>
      </c>
      <c r="J25" s="4" t="s">
        <v>301</v>
      </c>
      <c r="K25" s="4" t="s">
        <v>302</v>
      </c>
      <c r="L25" s="4"/>
      <c r="M25" s="2" t="s">
        <v>303</v>
      </c>
      <c r="N25" s="52">
        <v>9</v>
      </c>
      <c r="O25" s="52">
        <v>5</v>
      </c>
      <c r="P25" s="5">
        <v>9</v>
      </c>
      <c r="Q25" s="5">
        <v>5</v>
      </c>
      <c r="R25" s="5">
        <v>9</v>
      </c>
      <c r="S25" s="5">
        <v>3</v>
      </c>
      <c r="T25" s="5">
        <v>11</v>
      </c>
      <c r="U25" s="5">
        <v>7</v>
      </c>
      <c r="V25" s="5">
        <v>10</v>
      </c>
      <c r="W25" s="5">
        <v>4</v>
      </c>
      <c r="X25" s="5">
        <v>12</v>
      </c>
      <c r="Y25" s="5">
        <v>7</v>
      </c>
      <c r="Z25" s="5">
        <v>20</v>
      </c>
      <c r="AA25" s="5">
        <v>4</v>
      </c>
      <c r="AB25" s="5">
        <v>13</v>
      </c>
      <c r="AC25" s="5">
        <v>7</v>
      </c>
      <c r="AD25" s="5">
        <v>16</v>
      </c>
      <c r="AE25" s="5">
        <v>9</v>
      </c>
      <c r="AF25" s="5">
        <v>13</v>
      </c>
      <c r="AG25" s="5">
        <v>7</v>
      </c>
      <c r="AH25" s="7">
        <f t="shared" si="6"/>
        <v>113</v>
      </c>
      <c r="AI25" s="7">
        <f t="shared" si="7"/>
        <v>53</v>
      </c>
      <c r="AJ25" s="7">
        <f t="shared" si="8"/>
        <v>60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0"/>
      <c r="AZ25" s="19"/>
      <c r="BA25" s="19"/>
      <c r="BB25" s="19"/>
      <c r="BC25" s="10">
        <f t="shared" si="0"/>
        <v>0</v>
      </c>
      <c r="BD25" s="10">
        <f t="shared" si="0"/>
        <v>0</v>
      </c>
      <c r="BE25" s="10">
        <f t="shared" si="1"/>
        <v>0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2"/>
      <c r="BR25" s="22"/>
      <c r="BS25" s="22"/>
      <c r="BT25" s="22"/>
      <c r="BU25" s="22"/>
      <c r="BV25" s="22"/>
      <c r="BW25" s="22"/>
      <c r="BX25" s="13">
        <f t="shared" si="2"/>
        <v>0</v>
      </c>
      <c r="BY25" s="13">
        <f t="shared" si="3"/>
        <v>0</v>
      </c>
      <c r="BZ25" s="13">
        <f t="shared" si="4"/>
        <v>0</v>
      </c>
      <c r="CA25" s="23">
        <v>1</v>
      </c>
      <c r="CB25" s="23">
        <v>1</v>
      </c>
      <c r="CC25" s="23">
        <v>1</v>
      </c>
      <c r="CD25" s="23">
        <v>1</v>
      </c>
      <c r="CE25" s="23">
        <v>1</v>
      </c>
      <c r="CF25" s="23">
        <v>1</v>
      </c>
      <c r="CG25" s="23">
        <v>1</v>
      </c>
      <c r="CH25" s="23">
        <v>1</v>
      </c>
      <c r="CI25" s="23">
        <v>1</v>
      </c>
      <c r="CJ25" s="74"/>
      <c r="CK25" s="74"/>
      <c r="CL25" s="15">
        <f t="shared" si="5"/>
        <v>9</v>
      </c>
      <c r="CM25" s="24"/>
      <c r="CN25" s="24"/>
      <c r="CO25" s="24"/>
      <c r="CP25" s="24"/>
      <c r="CQ25" s="25" t="s">
        <v>978</v>
      </c>
      <c r="CR25" s="25"/>
      <c r="CS25" s="26" t="s">
        <v>979</v>
      </c>
    </row>
    <row r="26" spans="1:97" s="104" customFormat="1" ht="14.1" customHeight="1">
      <c r="A26" s="2" t="s">
        <v>347</v>
      </c>
      <c r="B26" s="3" t="s">
        <v>346</v>
      </c>
      <c r="C26" s="1" t="s">
        <v>297</v>
      </c>
      <c r="D26" s="1" t="s">
        <v>297</v>
      </c>
      <c r="E26" s="2" t="s">
        <v>297</v>
      </c>
      <c r="F26" s="2" t="s">
        <v>297</v>
      </c>
      <c r="G26" s="1" t="s">
        <v>298</v>
      </c>
      <c r="H26" s="1" t="s">
        <v>299</v>
      </c>
      <c r="I26" s="4" t="s">
        <v>300</v>
      </c>
      <c r="J26" s="4" t="s">
        <v>301</v>
      </c>
      <c r="K26" s="4" t="s">
        <v>315</v>
      </c>
      <c r="L26" s="4" t="s">
        <v>345</v>
      </c>
      <c r="M26" s="2" t="s">
        <v>303</v>
      </c>
      <c r="N26" s="52">
        <v>5</v>
      </c>
      <c r="O26" s="52">
        <v>2</v>
      </c>
      <c r="P26" s="5">
        <v>5</v>
      </c>
      <c r="Q26" s="5">
        <v>2</v>
      </c>
      <c r="R26" s="5">
        <v>5</v>
      </c>
      <c r="S26" s="5">
        <v>3</v>
      </c>
      <c r="T26" s="5">
        <v>6</v>
      </c>
      <c r="U26" s="5">
        <v>1</v>
      </c>
      <c r="V26" s="5">
        <v>4</v>
      </c>
      <c r="W26" s="5">
        <v>1</v>
      </c>
      <c r="X26" s="5">
        <v>7</v>
      </c>
      <c r="Y26" s="5">
        <v>3</v>
      </c>
      <c r="Z26" s="5">
        <v>6</v>
      </c>
      <c r="AA26" s="5">
        <v>5</v>
      </c>
      <c r="AB26" s="5">
        <v>5</v>
      </c>
      <c r="AC26" s="5">
        <v>2</v>
      </c>
      <c r="AD26" s="5">
        <v>6</v>
      </c>
      <c r="AE26" s="5">
        <v>2</v>
      </c>
      <c r="AF26" s="5">
        <v>2</v>
      </c>
      <c r="AG26" s="5">
        <v>1</v>
      </c>
      <c r="AH26" s="7">
        <f t="shared" si="6"/>
        <v>46</v>
      </c>
      <c r="AI26" s="7">
        <f t="shared" si="7"/>
        <v>20</v>
      </c>
      <c r="AJ26" s="7">
        <f t="shared" si="8"/>
        <v>26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0"/>
      <c r="AZ26" s="19"/>
      <c r="BA26" s="19"/>
      <c r="BB26" s="19"/>
      <c r="BC26" s="10">
        <f t="shared" si="0"/>
        <v>0</v>
      </c>
      <c r="BD26" s="10">
        <f t="shared" si="0"/>
        <v>0</v>
      </c>
      <c r="BE26" s="10">
        <f t="shared" si="1"/>
        <v>0</v>
      </c>
      <c r="BF26" s="21">
        <v>5</v>
      </c>
      <c r="BG26" s="21">
        <v>2</v>
      </c>
      <c r="BH26" s="21">
        <v>5</v>
      </c>
      <c r="BI26" s="21">
        <v>3</v>
      </c>
      <c r="BJ26" s="21">
        <v>6</v>
      </c>
      <c r="BK26" s="21">
        <v>1</v>
      </c>
      <c r="BL26" s="21">
        <v>4</v>
      </c>
      <c r="BM26" s="21">
        <v>1</v>
      </c>
      <c r="BN26" s="21">
        <v>7</v>
      </c>
      <c r="BO26" s="21">
        <v>3</v>
      </c>
      <c r="BP26" s="21">
        <v>6</v>
      </c>
      <c r="BQ26" s="22">
        <v>5</v>
      </c>
      <c r="BR26" s="22">
        <v>5</v>
      </c>
      <c r="BS26" s="22">
        <v>2</v>
      </c>
      <c r="BT26" s="22">
        <v>6</v>
      </c>
      <c r="BU26" s="22">
        <v>2</v>
      </c>
      <c r="BV26" s="22">
        <v>2</v>
      </c>
      <c r="BW26" s="22">
        <v>1</v>
      </c>
      <c r="BX26" s="13">
        <f t="shared" si="2"/>
        <v>46</v>
      </c>
      <c r="BY26" s="13">
        <f t="shared" si="3"/>
        <v>20</v>
      </c>
      <c r="BZ26" s="13">
        <f t="shared" si="4"/>
        <v>26</v>
      </c>
      <c r="CA26" s="23"/>
      <c r="CB26" s="23"/>
      <c r="CC26" s="23"/>
      <c r="CD26" s="23"/>
      <c r="CE26" s="23"/>
      <c r="CF26" s="23"/>
      <c r="CG26" s="23"/>
      <c r="CH26" s="23"/>
      <c r="CI26" s="23"/>
      <c r="CJ26" s="74">
        <v>9</v>
      </c>
      <c r="CK26" s="74" t="s">
        <v>921</v>
      </c>
      <c r="CL26" s="15">
        <f t="shared" si="5"/>
        <v>9</v>
      </c>
      <c r="CM26" s="24"/>
      <c r="CN26" s="24"/>
      <c r="CO26" s="24"/>
      <c r="CP26" s="24"/>
      <c r="CQ26" s="25"/>
      <c r="CR26" s="25"/>
      <c r="CS26" s="26" t="s">
        <v>980</v>
      </c>
    </row>
    <row r="27" spans="1:97" s="104" customFormat="1" ht="14.1" customHeight="1">
      <c r="A27" s="2" t="s">
        <v>348</v>
      </c>
      <c r="B27" s="29" t="s">
        <v>349</v>
      </c>
      <c r="C27" s="28" t="s">
        <v>297</v>
      </c>
      <c r="D27" s="28" t="s">
        <v>297</v>
      </c>
      <c r="E27" s="28" t="s">
        <v>350</v>
      </c>
      <c r="F27" s="28" t="s">
        <v>351</v>
      </c>
      <c r="G27" s="28" t="s">
        <v>352</v>
      </c>
      <c r="H27" s="28" t="s">
        <v>353</v>
      </c>
      <c r="I27" s="28" t="s">
        <v>300</v>
      </c>
      <c r="J27" s="30" t="s">
        <v>301</v>
      </c>
      <c r="K27" s="30" t="s">
        <v>302</v>
      </c>
      <c r="L27" s="28" t="s">
        <v>321</v>
      </c>
      <c r="M27" s="28" t="s">
        <v>303</v>
      </c>
      <c r="N27" s="52">
        <v>30</v>
      </c>
      <c r="O27" s="52">
        <v>15</v>
      </c>
      <c r="P27" s="5">
        <v>32</v>
      </c>
      <c r="Q27" s="5">
        <v>15</v>
      </c>
      <c r="R27" s="5">
        <v>28</v>
      </c>
      <c r="S27" s="5">
        <v>15</v>
      </c>
      <c r="T27" s="5">
        <v>26</v>
      </c>
      <c r="U27" s="5">
        <v>13</v>
      </c>
      <c r="V27" s="5">
        <v>34</v>
      </c>
      <c r="W27" s="5">
        <v>14</v>
      </c>
      <c r="X27" s="5">
        <v>46</v>
      </c>
      <c r="Y27" s="5">
        <v>26</v>
      </c>
      <c r="Z27" s="5">
        <v>37</v>
      </c>
      <c r="AA27" s="5">
        <v>21</v>
      </c>
      <c r="AB27" s="5">
        <v>31</v>
      </c>
      <c r="AC27" s="5">
        <v>9</v>
      </c>
      <c r="AD27" s="5">
        <v>38</v>
      </c>
      <c r="AE27" s="5">
        <v>18</v>
      </c>
      <c r="AF27" s="5">
        <v>44</v>
      </c>
      <c r="AG27" s="5">
        <v>19</v>
      </c>
      <c r="AH27" s="7">
        <f t="shared" si="6"/>
        <v>316</v>
      </c>
      <c r="AI27" s="7">
        <f t="shared" si="7"/>
        <v>150</v>
      </c>
      <c r="AJ27" s="7">
        <f t="shared" si="8"/>
        <v>166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0"/>
      <c r="AZ27" s="19"/>
      <c r="BA27" s="19"/>
      <c r="BB27" s="19"/>
      <c r="BC27" s="10">
        <f t="shared" si="0"/>
        <v>0</v>
      </c>
      <c r="BD27" s="10">
        <f t="shared" si="0"/>
        <v>0</v>
      </c>
      <c r="BE27" s="10">
        <f t="shared" si="1"/>
        <v>0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13">
        <f t="shared" si="2"/>
        <v>0</v>
      </c>
      <c r="BY27" s="13">
        <f t="shared" si="3"/>
        <v>0</v>
      </c>
      <c r="BZ27" s="13">
        <f t="shared" si="4"/>
        <v>0</v>
      </c>
      <c r="CA27" s="23">
        <v>2</v>
      </c>
      <c r="CB27" s="23">
        <v>2</v>
      </c>
      <c r="CC27" s="23">
        <v>1</v>
      </c>
      <c r="CD27" s="23">
        <v>2</v>
      </c>
      <c r="CE27" s="23">
        <v>2</v>
      </c>
      <c r="CF27" s="23">
        <v>2</v>
      </c>
      <c r="CG27" s="23">
        <v>2</v>
      </c>
      <c r="CH27" s="23">
        <v>2</v>
      </c>
      <c r="CI27" s="23">
        <v>2</v>
      </c>
      <c r="CJ27" s="74"/>
      <c r="CK27" s="74"/>
      <c r="CL27" s="15">
        <f t="shared" si="5"/>
        <v>17</v>
      </c>
      <c r="CM27" s="24"/>
      <c r="CN27" s="24"/>
      <c r="CO27" s="24"/>
      <c r="CP27" s="24"/>
      <c r="CQ27" s="25" t="s">
        <v>981</v>
      </c>
      <c r="CR27" s="25"/>
      <c r="CS27" s="26" t="s">
        <v>982</v>
      </c>
    </row>
    <row r="28" spans="1:97" s="104" customFormat="1" ht="14.1" customHeight="1">
      <c r="A28" s="2" t="s">
        <v>354</v>
      </c>
      <c r="B28" s="29" t="s">
        <v>355</v>
      </c>
      <c r="C28" s="28" t="s">
        <v>297</v>
      </c>
      <c r="D28" s="28" t="s">
        <v>297</v>
      </c>
      <c r="E28" s="28" t="s">
        <v>350</v>
      </c>
      <c r="F28" s="31" t="s">
        <v>356</v>
      </c>
      <c r="G28" s="28" t="s">
        <v>352</v>
      </c>
      <c r="H28" s="28" t="s">
        <v>353</v>
      </c>
      <c r="I28" s="28" t="s">
        <v>300</v>
      </c>
      <c r="J28" s="30" t="s">
        <v>301</v>
      </c>
      <c r="K28" s="30" t="s">
        <v>302</v>
      </c>
      <c r="L28" s="28"/>
      <c r="M28" s="28" t="s">
        <v>303</v>
      </c>
      <c r="N28" s="52">
        <v>24</v>
      </c>
      <c r="O28" s="52">
        <v>12</v>
      </c>
      <c r="P28" s="5">
        <v>26</v>
      </c>
      <c r="Q28" s="5">
        <v>12</v>
      </c>
      <c r="R28" s="5">
        <v>23</v>
      </c>
      <c r="S28" s="5">
        <v>15</v>
      </c>
      <c r="T28" s="5">
        <v>30</v>
      </c>
      <c r="U28" s="5">
        <v>19</v>
      </c>
      <c r="V28" s="5">
        <v>23</v>
      </c>
      <c r="W28" s="5">
        <v>12</v>
      </c>
      <c r="X28" s="5">
        <v>33</v>
      </c>
      <c r="Y28" s="5">
        <v>17</v>
      </c>
      <c r="Z28" s="5">
        <v>25</v>
      </c>
      <c r="AA28" s="5">
        <v>14</v>
      </c>
      <c r="AB28" s="5">
        <v>35</v>
      </c>
      <c r="AC28" s="5">
        <v>14</v>
      </c>
      <c r="AD28" s="5">
        <v>34</v>
      </c>
      <c r="AE28" s="5">
        <v>18</v>
      </c>
      <c r="AF28" s="5">
        <v>36</v>
      </c>
      <c r="AG28" s="5">
        <v>15</v>
      </c>
      <c r="AH28" s="7">
        <f t="shared" si="6"/>
        <v>265</v>
      </c>
      <c r="AI28" s="7">
        <f t="shared" si="7"/>
        <v>136</v>
      </c>
      <c r="AJ28" s="7">
        <f t="shared" si="8"/>
        <v>129</v>
      </c>
      <c r="AK28" s="19">
        <v>1</v>
      </c>
      <c r="AL28" s="19">
        <v>0</v>
      </c>
      <c r="AM28" s="19"/>
      <c r="AN28" s="19"/>
      <c r="AO28" s="19">
        <v>4</v>
      </c>
      <c r="AP28" s="19">
        <v>0</v>
      </c>
      <c r="AQ28" s="19"/>
      <c r="AR28" s="19"/>
      <c r="AS28" s="19"/>
      <c r="AT28" s="19"/>
      <c r="AU28" s="19">
        <v>2</v>
      </c>
      <c r="AV28" s="19">
        <v>1</v>
      </c>
      <c r="AW28" s="19">
        <v>3</v>
      </c>
      <c r="AX28" s="19">
        <v>0</v>
      </c>
      <c r="AY28" s="20">
        <v>4</v>
      </c>
      <c r="AZ28" s="19">
        <v>2</v>
      </c>
      <c r="BA28" s="19"/>
      <c r="BB28" s="19"/>
      <c r="BC28" s="10">
        <f t="shared" si="0"/>
        <v>14</v>
      </c>
      <c r="BD28" s="10">
        <f t="shared" si="0"/>
        <v>3</v>
      </c>
      <c r="BE28" s="10">
        <f t="shared" si="1"/>
        <v>11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2"/>
      <c r="BR28" s="22"/>
      <c r="BS28" s="22"/>
      <c r="BT28" s="22"/>
      <c r="BU28" s="22"/>
      <c r="BV28" s="22"/>
      <c r="BW28" s="22"/>
      <c r="BX28" s="13">
        <f t="shared" si="2"/>
        <v>0</v>
      </c>
      <c r="BY28" s="13">
        <f t="shared" si="3"/>
        <v>0</v>
      </c>
      <c r="BZ28" s="13">
        <f t="shared" si="4"/>
        <v>0</v>
      </c>
      <c r="CA28" s="23">
        <v>2</v>
      </c>
      <c r="CB28" s="23">
        <v>1</v>
      </c>
      <c r="CC28" s="23">
        <v>2</v>
      </c>
      <c r="CD28" s="23">
        <v>1</v>
      </c>
      <c r="CE28" s="23">
        <v>2</v>
      </c>
      <c r="CF28" s="23">
        <v>2</v>
      </c>
      <c r="CG28" s="23">
        <v>2</v>
      </c>
      <c r="CH28" s="23">
        <v>2</v>
      </c>
      <c r="CI28" s="23">
        <v>2</v>
      </c>
      <c r="CJ28" s="74"/>
      <c r="CK28" s="74"/>
      <c r="CL28" s="15">
        <f t="shared" si="5"/>
        <v>16</v>
      </c>
      <c r="CM28" s="24"/>
      <c r="CN28" s="24"/>
      <c r="CO28" s="24"/>
      <c r="CP28" s="24"/>
      <c r="CQ28" s="25" t="s">
        <v>983</v>
      </c>
      <c r="CR28" s="25"/>
      <c r="CS28" s="26" t="s">
        <v>984</v>
      </c>
    </row>
    <row r="29" spans="1:97" s="104" customFormat="1" ht="14.1" customHeight="1">
      <c r="A29" s="2" t="s">
        <v>357</v>
      </c>
      <c r="B29" s="29" t="s">
        <v>358</v>
      </c>
      <c r="C29" s="28" t="s">
        <v>297</v>
      </c>
      <c r="D29" s="28" t="s">
        <v>297</v>
      </c>
      <c r="E29" s="28" t="s">
        <v>350</v>
      </c>
      <c r="F29" s="32" t="s">
        <v>359</v>
      </c>
      <c r="G29" s="28" t="s">
        <v>352</v>
      </c>
      <c r="H29" s="28" t="s">
        <v>353</v>
      </c>
      <c r="I29" s="28" t="s">
        <v>300</v>
      </c>
      <c r="J29" s="30" t="s">
        <v>301</v>
      </c>
      <c r="K29" s="30" t="s">
        <v>302</v>
      </c>
      <c r="L29" s="28"/>
      <c r="M29" s="28" t="s">
        <v>303</v>
      </c>
      <c r="N29" s="52">
        <v>50</v>
      </c>
      <c r="O29" s="52">
        <v>26</v>
      </c>
      <c r="P29" s="5">
        <v>53</v>
      </c>
      <c r="Q29" s="5">
        <v>26</v>
      </c>
      <c r="R29" s="5">
        <v>46</v>
      </c>
      <c r="S29" s="5">
        <v>21</v>
      </c>
      <c r="T29" s="5">
        <v>44</v>
      </c>
      <c r="U29" s="5">
        <v>24</v>
      </c>
      <c r="V29" s="5">
        <v>53</v>
      </c>
      <c r="W29" s="5">
        <v>24</v>
      </c>
      <c r="X29" s="5">
        <v>62</v>
      </c>
      <c r="Y29" s="5">
        <v>32</v>
      </c>
      <c r="Z29" s="5">
        <v>71</v>
      </c>
      <c r="AA29" s="5">
        <v>35</v>
      </c>
      <c r="AB29" s="5">
        <v>60</v>
      </c>
      <c r="AC29" s="5">
        <v>31</v>
      </c>
      <c r="AD29" s="5">
        <v>46</v>
      </c>
      <c r="AE29" s="5">
        <v>21</v>
      </c>
      <c r="AF29" s="5">
        <v>57</v>
      </c>
      <c r="AG29" s="5">
        <v>25</v>
      </c>
      <c r="AH29" s="7">
        <f t="shared" si="6"/>
        <v>492</v>
      </c>
      <c r="AI29" s="7">
        <f t="shared" si="7"/>
        <v>239</v>
      </c>
      <c r="AJ29" s="7">
        <f t="shared" si="8"/>
        <v>253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>
        <v>3</v>
      </c>
      <c r="AV29" s="19">
        <v>2</v>
      </c>
      <c r="AW29" s="19">
        <v>5</v>
      </c>
      <c r="AX29" s="19">
        <v>3</v>
      </c>
      <c r="AY29" s="20"/>
      <c r="AZ29" s="19"/>
      <c r="BA29" s="19">
        <v>4</v>
      </c>
      <c r="BB29" s="19">
        <v>3</v>
      </c>
      <c r="BC29" s="10">
        <f t="shared" si="0"/>
        <v>12</v>
      </c>
      <c r="BD29" s="10">
        <f t="shared" si="0"/>
        <v>8</v>
      </c>
      <c r="BE29" s="10">
        <f t="shared" si="1"/>
        <v>4</v>
      </c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2"/>
      <c r="BR29" s="22"/>
      <c r="BS29" s="22"/>
      <c r="BT29" s="22"/>
      <c r="BU29" s="22"/>
      <c r="BV29" s="22"/>
      <c r="BW29" s="22"/>
      <c r="BX29" s="13">
        <f t="shared" si="2"/>
        <v>0</v>
      </c>
      <c r="BY29" s="13">
        <f t="shared" si="3"/>
        <v>0</v>
      </c>
      <c r="BZ29" s="13">
        <f t="shared" si="4"/>
        <v>0</v>
      </c>
      <c r="CA29" s="23">
        <v>2</v>
      </c>
      <c r="CB29" s="23">
        <v>2</v>
      </c>
      <c r="CC29" s="23">
        <v>2</v>
      </c>
      <c r="CD29" s="23">
        <v>2</v>
      </c>
      <c r="CE29" s="23">
        <v>2</v>
      </c>
      <c r="CF29" s="23">
        <v>2</v>
      </c>
      <c r="CG29" s="23">
        <v>2</v>
      </c>
      <c r="CH29" s="23">
        <v>2</v>
      </c>
      <c r="CI29" s="23">
        <v>2</v>
      </c>
      <c r="CJ29" s="74"/>
      <c r="CK29" s="74"/>
      <c r="CL29" s="15">
        <f t="shared" si="5"/>
        <v>18</v>
      </c>
      <c r="CM29" s="24"/>
      <c r="CN29" s="24"/>
      <c r="CO29" s="24"/>
      <c r="CP29" s="24"/>
      <c r="CQ29" s="25" t="s">
        <v>985</v>
      </c>
      <c r="CR29" s="25"/>
      <c r="CS29" s="26" t="s">
        <v>986</v>
      </c>
    </row>
    <row r="30" spans="1:97" s="104" customFormat="1" ht="14.1" customHeight="1">
      <c r="A30" s="2" t="s">
        <v>360</v>
      </c>
      <c r="B30" s="31" t="s">
        <v>361</v>
      </c>
      <c r="C30" s="28" t="s">
        <v>297</v>
      </c>
      <c r="D30" s="28" t="s">
        <v>297</v>
      </c>
      <c r="E30" s="28" t="s">
        <v>350</v>
      </c>
      <c r="F30" s="28" t="s">
        <v>362</v>
      </c>
      <c r="G30" s="28" t="s">
        <v>352</v>
      </c>
      <c r="H30" s="28" t="s">
        <v>353</v>
      </c>
      <c r="I30" s="28" t="s">
        <v>300</v>
      </c>
      <c r="J30" s="30" t="s">
        <v>301</v>
      </c>
      <c r="K30" s="30" t="s">
        <v>302</v>
      </c>
      <c r="L30" s="28" t="s">
        <v>52</v>
      </c>
      <c r="M30" s="28" t="s">
        <v>303</v>
      </c>
      <c r="N30" s="52">
        <v>22</v>
      </c>
      <c r="O30" s="52">
        <v>6</v>
      </c>
      <c r="P30" s="5">
        <v>22</v>
      </c>
      <c r="Q30" s="5">
        <v>6</v>
      </c>
      <c r="R30" s="5">
        <v>24</v>
      </c>
      <c r="S30" s="5">
        <v>11</v>
      </c>
      <c r="T30" s="5">
        <v>34</v>
      </c>
      <c r="U30" s="5">
        <v>12</v>
      </c>
      <c r="V30" s="5">
        <v>22</v>
      </c>
      <c r="W30" s="5">
        <v>9</v>
      </c>
      <c r="X30" s="5">
        <v>37</v>
      </c>
      <c r="Y30" s="5">
        <v>17</v>
      </c>
      <c r="Z30" s="5">
        <v>37</v>
      </c>
      <c r="AA30" s="5">
        <v>16</v>
      </c>
      <c r="AB30" s="5">
        <v>28</v>
      </c>
      <c r="AC30" s="5">
        <v>17</v>
      </c>
      <c r="AD30" s="5">
        <v>28</v>
      </c>
      <c r="AE30" s="5">
        <v>14</v>
      </c>
      <c r="AF30" s="5">
        <v>31</v>
      </c>
      <c r="AG30" s="5">
        <v>15</v>
      </c>
      <c r="AH30" s="7">
        <f t="shared" si="6"/>
        <v>263</v>
      </c>
      <c r="AI30" s="7">
        <f t="shared" si="7"/>
        <v>117</v>
      </c>
      <c r="AJ30" s="7">
        <f t="shared" si="8"/>
        <v>146</v>
      </c>
      <c r="AK30" s="19">
        <v>1</v>
      </c>
      <c r="AL30" s="19">
        <v>1</v>
      </c>
      <c r="AM30" s="19">
        <v>1</v>
      </c>
      <c r="AN30" s="19">
        <v>0</v>
      </c>
      <c r="AO30" s="19">
        <v>1</v>
      </c>
      <c r="AP30" s="19">
        <v>1</v>
      </c>
      <c r="AQ30" s="19"/>
      <c r="AR30" s="19"/>
      <c r="AS30" s="19"/>
      <c r="AT30" s="19"/>
      <c r="AU30" s="19">
        <v>3</v>
      </c>
      <c r="AV30" s="19">
        <v>3</v>
      </c>
      <c r="AW30" s="19">
        <v>3</v>
      </c>
      <c r="AX30" s="19">
        <v>2</v>
      </c>
      <c r="AY30" s="20">
        <v>2</v>
      </c>
      <c r="AZ30" s="19">
        <v>1</v>
      </c>
      <c r="BA30" s="19">
        <v>3</v>
      </c>
      <c r="BB30" s="19">
        <v>2</v>
      </c>
      <c r="BC30" s="10">
        <f t="shared" si="0"/>
        <v>14</v>
      </c>
      <c r="BD30" s="10">
        <f t="shared" si="0"/>
        <v>10</v>
      </c>
      <c r="BE30" s="10">
        <f t="shared" si="1"/>
        <v>4</v>
      </c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2"/>
      <c r="BR30" s="22"/>
      <c r="BS30" s="22"/>
      <c r="BT30" s="22"/>
      <c r="BU30" s="22"/>
      <c r="BV30" s="22"/>
      <c r="BW30" s="22"/>
      <c r="BX30" s="13">
        <f t="shared" si="2"/>
        <v>0</v>
      </c>
      <c r="BY30" s="13">
        <f t="shared" si="3"/>
        <v>0</v>
      </c>
      <c r="BZ30" s="13">
        <f t="shared" si="4"/>
        <v>0</v>
      </c>
      <c r="CA30" s="23">
        <v>2</v>
      </c>
      <c r="CB30" s="23">
        <v>1</v>
      </c>
      <c r="CC30" s="23">
        <v>2</v>
      </c>
      <c r="CD30" s="23">
        <v>1</v>
      </c>
      <c r="CE30" s="23">
        <v>2</v>
      </c>
      <c r="CF30" s="23">
        <v>2</v>
      </c>
      <c r="CG30" s="23">
        <v>2</v>
      </c>
      <c r="CH30" s="23">
        <v>1</v>
      </c>
      <c r="CI30" s="23">
        <v>2</v>
      </c>
      <c r="CJ30" s="74"/>
      <c r="CK30" s="74"/>
      <c r="CL30" s="15">
        <f t="shared" si="5"/>
        <v>15</v>
      </c>
      <c r="CM30" s="24"/>
      <c r="CN30" s="24"/>
      <c r="CO30" s="24"/>
      <c r="CP30" s="24"/>
      <c r="CQ30" s="25" t="s">
        <v>987</v>
      </c>
      <c r="CR30" s="25"/>
      <c r="CS30" s="26" t="s">
        <v>988</v>
      </c>
    </row>
    <row r="31" spans="1:97" s="104" customFormat="1" ht="14.1" customHeight="1">
      <c r="A31" s="2" t="s">
        <v>363</v>
      </c>
      <c r="B31" s="31" t="s">
        <v>364</v>
      </c>
      <c r="C31" s="28" t="s">
        <v>297</v>
      </c>
      <c r="D31" s="28" t="s">
        <v>297</v>
      </c>
      <c r="E31" s="28" t="s">
        <v>350</v>
      </c>
      <c r="F31" s="31" t="s">
        <v>365</v>
      </c>
      <c r="G31" s="28" t="s">
        <v>352</v>
      </c>
      <c r="H31" s="28" t="s">
        <v>353</v>
      </c>
      <c r="I31" s="28" t="s">
        <v>300</v>
      </c>
      <c r="J31" s="30" t="s">
        <v>301</v>
      </c>
      <c r="K31" s="30" t="s">
        <v>302</v>
      </c>
      <c r="L31" s="28"/>
      <c r="M31" s="28" t="s">
        <v>303</v>
      </c>
      <c r="N31" s="52">
        <v>33</v>
      </c>
      <c r="O31" s="52">
        <v>26</v>
      </c>
      <c r="P31" s="5">
        <v>36</v>
      </c>
      <c r="Q31" s="5">
        <v>26</v>
      </c>
      <c r="R31" s="5">
        <v>57</v>
      </c>
      <c r="S31" s="5">
        <v>32</v>
      </c>
      <c r="T31" s="5">
        <v>72</v>
      </c>
      <c r="U31" s="5">
        <v>39</v>
      </c>
      <c r="V31" s="5">
        <v>73</v>
      </c>
      <c r="W31" s="5">
        <v>35</v>
      </c>
      <c r="X31" s="5">
        <v>57</v>
      </c>
      <c r="Y31" s="5">
        <v>27</v>
      </c>
      <c r="Z31" s="5">
        <v>72</v>
      </c>
      <c r="AA31" s="5">
        <v>29</v>
      </c>
      <c r="AB31" s="5">
        <v>72</v>
      </c>
      <c r="AC31" s="5">
        <v>34</v>
      </c>
      <c r="AD31" s="5">
        <v>73</v>
      </c>
      <c r="AE31" s="5">
        <v>26</v>
      </c>
      <c r="AF31" s="5">
        <v>57</v>
      </c>
      <c r="AG31" s="5">
        <v>23</v>
      </c>
      <c r="AH31" s="7">
        <f t="shared" si="6"/>
        <v>569</v>
      </c>
      <c r="AI31" s="7">
        <f t="shared" si="7"/>
        <v>271</v>
      </c>
      <c r="AJ31" s="7">
        <f t="shared" si="8"/>
        <v>298</v>
      </c>
      <c r="AK31" s="19"/>
      <c r="AL31" s="19"/>
      <c r="AM31" s="19"/>
      <c r="AN31" s="19"/>
      <c r="AO31" s="19">
        <v>2</v>
      </c>
      <c r="AP31" s="19">
        <v>0</v>
      </c>
      <c r="AQ31" s="19">
        <v>1</v>
      </c>
      <c r="AR31" s="19">
        <v>1</v>
      </c>
      <c r="AS31" s="19">
        <v>6</v>
      </c>
      <c r="AT31" s="19">
        <v>3</v>
      </c>
      <c r="AU31" s="19">
        <v>10</v>
      </c>
      <c r="AV31" s="19">
        <v>6</v>
      </c>
      <c r="AW31" s="19">
        <v>2</v>
      </c>
      <c r="AX31" s="19">
        <v>2</v>
      </c>
      <c r="AY31" s="20"/>
      <c r="AZ31" s="19"/>
      <c r="BA31" s="19"/>
      <c r="BB31" s="19"/>
      <c r="BC31" s="10">
        <f t="shared" si="0"/>
        <v>21</v>
      </c>
      <c r="BD31" s="10">
        <f t="shared" si="0"/>
        <v>12</v>
      </c>
      <c r="BE31" s="10">
        <f t="shared" si="1"/>
        <v>9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2"/>
      <c r="BR31" s="22"/>
      <c r="BS31" s="22"/>
      <c r="BT31" s="22"/>
      <c r="BU31" s="22"/>
      <c r="BV31" s="22"/>
      <c r="BW31" s="22"/>
      <c r="BX31" s="13">
        <f t="shared" si="2"/>
        <v>0</v>
      </c>
      <c r="BY31" s="13">
        <f t="shared" si="3"/>
        <v>0</v>
      </c>
      <c r="BZ31" s="13">
        <f t="shared" si="4"/>
        <v>0</v>
      </c>
      <c r="CA31" s="23">
        <v>2</v>
      </c>
      <c r="CB31" s="23">
        <v>3</v>
      </c>
      <c r="CC31" s="23">
        <v>3</v>
      </c>
      <c r="CD31" s="23">
        <v>3</v>
      </c>
      <c r="CE31" s="23">
        <v>2</v>
      </c>
      <c r="CF31" s="23">
        <v>2</v>
      </c>
      <c r="CG31" s="23">
        <v>2</v>
      </c>
      <c r="CH31" s="23">
        <v>2</v>
      </c>
      <c r="CI31" s="23">
        <v>2</v>
      </c>
      <c r="CJ31" s="74"/>
      <c r="CK31" s="74"/>
      <c r="CL31" s="15">
        <f t="shared" si="5"/>
        <v>21</v>
      </c>
      <c r="CM31" s="24"/>
      <c r="CN31" s="24"/>
      <c r="CO31" s="24"/>
      <c r="CP31" s="24"/>
      <c r="CQ31" s="25" t="s">
        <v>989</v>
      </c>
      <c r="CR31" s="25"/>
      <c r="CS31" s="26" t="s">
        <v>990</v>
      </c>
    </row>
    <row r="32" spans="1:97" s="104" customFormat="1" ht="14.1" customHeight="1">
      <c r="A32" s="2" t="s">
        <v>366</v>
      </c>
      <c r="B32" s="31" t="s">
        <v>367</v>
      </c>
      <c r="C32" s="28" t="s">
        <v>297</v>
      </c>
      <c r="D32" s="28" t="s">
        <v>297</v>
      </c>
      <c r="E32" s="28" t="s">
        <v>350</v>
      </c>
      <c r="F32" s="32" t="s">
        <v>368</v>
      </c>
      <c r="G32" s="28" t="s">
        <v>352</v>
      </c>
      <c r="H32" s="28" t="s">
        <v>353</v>
      </c>
      <c r="I32" s="28" t="s">
        <v>300</v>
      </c>
      <c r="J32" s="30" t="s">
        <v>301</v>
      </c>
      <c r="K32" s="30" t="s">
        <v>302</v>
      </c>
      <c r="L32" s="28"/>
      <c r="M32" s="28" t="s">
        <v>303</v>
      </c>
      <c r="N32" s="52">
        <v>22</v>
      </c>
      <c r="O32" s="52">
        <v>15</v>
      </c>
      <c r="P32" s="5">
        <v>25</v>
      </c>
      <c r="Q32" s="5">
        <v>15</v>
      </c>
      <c r="R32" s="5">
        <v>25</v>
      </c>
      <c r="S32" s="5">
        <v>17</v>
      </c>
      <c r="T32" s="5">
        <v>32</v>
      </c>
      <c r="U32" s="5">
        <v>19</v>
      </c>
      <c r="V32" s="5">
        <v>24</v>
      </c>
      <c r="W32" s="5">
        <v>8</v>
      </c>
      <c r="X32" s="5">
        <v>35</v>
      </c>
      <c r="Y32" s="5">
        <v>19</v>
      </c>
      <c r="Z32" s="5">
        <v>42</v>
      </c>
      <c r="AA32" s="5">
        <v>21</v>
      </c>
      <c r="AB32" s="5">
        <v>48</v>
      </c>
      <c r="AC32" s="5">
        <v>28</v>
      </c>
      <c r="AD32" s="5">
        <v>33</v>
      </c>
      <c r="AE32" s="5">
        <v>14</v>
      </c>
      <c r="AF32" s="5">
        <v>41</v>
      </c>
      <c r="AG32" s="5">
        <v>16</v>
      </c>
      <c r="AH32" s="7">
        <f t="shared" si="6"/>
        <v>305</v>
      </c>
      <c r="AI32" s="7">
        <f t="shared" si="7"/>
        <v>157</v>
      </c>
      <c r="AJ32" s="7">
        <f t="shared" si="8"/>
        <v>148</v>
      </c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>
        <v>1</v>
      </c>
      <c r="AV32" s="19">
        <v>1</v>
      </c>
      <c r="AW32" s="19">
        <v>3</v>
      </c>
      <c r="AX32" s="19">
        <v>2</v>
      </c>
      <c r="AY32" s="20"/>
      <c r="AZ32" s="19"/>
      <c r="BA32" s="19">
        <v>1</v>
      </c>
      <c r="BB32" s="19">
        <v>0</v>
      </c>
      <c r="BC32" s="10">
        <f t="shared" si="0"/>
        <v>5</v>
      </c>
      <c r="BD32" s="10">
        <f t="shared" si="0"/>
        <v>3</v>
      </c>
      <c r="BE32" s="10">
        <f t="shared" si="1"/>
        <v>2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2"/>
      <c r="BR32" s="22"/>
      <c r="BS32" s="22"/>
      <c r="BT32" s="22"/>
      <c r="BU32" s="22"/>
      <c r="BV32" s="22"/>
      <c r="BW32" s="22"/>
      <c r="BX32" s="13">
        <f t="shared" si="2"/>
        <v>0</v>
      </c>
      <c r="BY32" s="13">
        <f t="shared" si="3"/>
        <v>0</v>
      </c>
      <c r="BZ32" s="13">
        <f t="shared" si="4"/>
        <v>0</v>
      </c>
      <c r="CA32" s="23">
        <v>2</v>
      </c>
      <c r="CB32" s="23">
        <v>2</v>
      </c>
      <c r="CC32" s="23">
        <v>2</v>
      </c>
      <c r="CD32" s="23">
        <v>1</v>
      </c>
      <c r="CE32" s="23">
        <v>2</v>
      </c>
      <c r="CF32" s="23">
        <v>2</v>
      </c>
      <c r="CG32" s="23">
        <v>2</v>
      </c>
      <c r="CH32" s="23">
        <v>2</v>
      </c>
      <c r="CI32" s="23">
        <v>2</v>
      </c>
      <c r="CJ32" s="74"/>
      <c r="CK32" s="74"/>
      <c r="CL32" s="15">
        <f t="shared" si="5"/>
        <v>17</v>
      </c>
      <c r="CM32" s="24"/>
      <c r="CN32" s="24"/>
      <c r="CO32" s="24"/>
      <c r="CP32" s="24"/>
      <c r="CQ32" s="25" t="s">
        <v>991</v>
      </c>
      <c r="CR32" s="25"/>
      <c r="CS32" s="26" t="s">
        <v>992</v>
      </c>
    </row>
    <row r="33" spans="1:97" s="104" customFormat="1" ht="14.1" customHeight="1">
      <c r="A33" s="2" t="s">
        <v>369</v>
      </c>
      <c r="B33" s="31" t="s">
        <v>370</v>
      </c>
      <c r="C33" s="28" t="s">
        <v>297</v>
      </c>
      <c r="D33" s="28" t="s">
        <v>297</v>
      </c>
      <c r="E33" s="28" t="s">
        <v>350</v>
      </c>
      <c r="F33" s="29" t="s">
        <v>371</v>
      </c>
      <c r="G33" s="28" t="s">
        <v>352</v>
      </c>
      <c r="H33" s="28" t="s">
        <v>353</v>
      </c>
      <c r="I33" s="28" t="s">
        <v>300</v>
      </c>
      <c r="J33" s="30" t="s">
        <v>301</v>
      </c>
      <c r="K33" s="30" t="s">
        <v>302</v>
      </c>
      <c r="L33" s="28"/>
      <c r="M33" s="28" t="s">
        <v>303</v>
      </c>
      <c r="N33" s="52">
        <v>10</v>
      </c>
      <c r="O33" s="52">
        <v>4</v>
      </c>
      <c r="P33" s="5">
        <v>12</v>
      </c>
      <c r="Q33" s="5">
        <v>4</v>
      </c>
      <c r="R33" s="5">
        <v>9</v>
      </c>
      <c r="S33" s="5">
        <v>2</v>
      </c>
      <c r="T33" s="5">
        <v>15</v>
      </c>
      <c r="U33" s="5">
        <v>7</v>
      </c>
      <c r="V33" s="5">
        <v>16</v>
      </c>
      <c r="W33" s="5">
        <v>7</v>
      </c>
      <c r="X33" s="5">
        <v>14</v>
      </c>
      <c r="Y33" s="5">
        <v>6</v>
      </c>
      <c r="Z33" s="5">
        <v>20</v>
      </c>
      <c r="AA33" s="5">
        <v>12</v>
      </c>
      <c r="AB33" s="5">
        <v>10</v>
      </c>
      <c r="AC33" s="5">
        <v>6</v>
      </c>
      <c r="AD33" s="5">
        <v>16</v>
      </c>
      <c r="AE33" s="5">
        <v>7</v>
      </c>
      <c r="AF33" s="5">
        <v>12</v>
      </c>
      <c r="AG33" s="5">
        <v>7</v>
      </c>
      <c r="AH33" s="7">
        <f t="shared" si="6"/>
        <v>124</v>
      </c>
      <c r="AI33" s="7">
        <f t="shared" si="7"/>
        <v>58</v>
      </c>
      <c r="AJ33" s="7">
        <f t="shared" si="8"/>
        <v>66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19"/>
      <c r="BA33" s="19"/>
      <c r="BB33" s="19"/>
      <c r="BC33" s="10">
        <f t="shared" si="0"/>
        <v>0</v>
      </c>
      <c r="BD33" s="10">
        <f t="shared" si="0"/>
        <v>0</v>
      </c>
      <c r="BE33" s="10">
        <f t="shared" si="1"/>
        <v>0</v>
      </c>
      <c r="BF33" s="21"/>
      <c r="BG33" s="21"/>
      <c r="BH33" s="21">
        <v>9</v>
      </c>
      <c r="BI33" s="21">
        <v>2</v>
      </c>
      <c r="BJ33" s="21"/>
      <c r="BK33" s="21"/>
      <c r="BL33" s="21">
        <v>16</v>
      </c>
      <c r="BM33" s="21">
        <v>7</v>
      </c>
      <c r="BN33" s="21"/>
      <c r="BO33" s="21"/>
      <c r="BP33" s="21"/>
      <c r="BQ33" s="22"/>
      <c r="BR33" s="22">
        <v>10</v>
      </c>
      <c r="BS33" s="22">
        <v>6</v>
      </c>
      <c r="BT33" s="22"/>
      <c r="BU33" s="22"/>
      <c r="BV33" s="22">
        <v>12</v>
      </c>
      <c r="BW33" s="22">
        <v>7</v>
      </c>
      <c r="BX33" s="13">
        <f t="shared" si="2"/>
        <v>47</v>
      </c>
      <c r="BY33" s="13">
        <f t="shared" si="3"/>
        <v>22</v>
      </c>
      <c r="BZ33" s="13">
        <f t="shared" si="4"/>
        <v>25</v>
      </c>
      <c r="CA33" s="23">
        <v>1</v>
      </c>
      <c r="CB33" s="23"/>
      <c r="CC33" s="23">
        <v>1</v>
      </c>
      <c r="CD33" s="23"/>
      <c r="CE33" s="23">
        <v>1</v>
      </c>
      <c r="CF33" s="23">
        <v>1</v>
      </c>
      <c r="CG33" s="23"/>
      <c r="CH33" s="23">
        <v>1</v>
      </c>
      <c r="CI33" s="23"/>
      <c r="CJ33" s="74">
        <v>4</v>
      </c>
      <c r="CK33" s="74">
        <v>24.79</v>
      </c>
      <c r="CL33" s="15">
        <f t="shared" si="5"/>
        <v>9</v>
      </c>
      <c r="CM33" s="24"/>
      <c r="CN33" s="24"/>
      <c r="CO33" s="24"/>
      <c r="CP33" s="24"/>
      <c r="CQ33" s="25" t="s">
        <v>993</v>
      </c>
      <c r="CR33" s="25"/>
      <c r="CS33" s="26" t="s">
        <v>994</v>
      </c>
    </row>
    <row r="34" spans="1:97" s="104" customFormat="1" ht="14.1" customHeight="1">
      <c r="A34" s="2" t="s">
        <v>372</v>
      </c>
      <c r="B34" s="31" t="s">
        <v>373</v>
      </c>
      <c r="C34" s="28" t="s">
        <v>297</v>
      </c>
      <c r="D34" s="28" t="s">
        <v>297</v>
      </c>
      <c r="E34" s="28" t="s">
        <v>350</v>
      </c>
      <c r="F34" s="31" t="s">
        <v>374</v>
      </c>
      <c r="G34" s="28" t="s">
        <v>352</v>
      </c>
      <c r="H34" s="28" t="s">
        <v>353</v>
      </c>
      <c r="I34" s="28" t="s">
        <v>300</v>
      </c>
      <c r="J34" s="30" t="s">
        <v>301</v>
      </c>
      <c r="K34" s="30" t="s">
        <v>302</v>
      </c>
      <c r="L34" s="28"/>
      <c r="M34" s="28" t="s">
        <v>303</v>
      </c>
      <c r="N34" s="52">
        <v>17</v>
      </c>
      <c r="O34" s="52">
        <v>9</v>
      </c>
      <c r="P34" s="5">
        <v>17</v>
      </c>
      <c r="Q34" s="5">
        <v>9</v>
      </c>
      <c r="R34" s="5">
        <v>23</v>
      </c>
      <c r="S34" s="5">
        <v>9</v>
      </c>
      <c r="T34" s="5">
        <v>21</v>
      </c>
      <c r="U34" s="5">
        <v>7</v>
      </c>
      <c r="V34" s="5">
        <v>23</v>
      </c>
      <c r="W34" s="5">
        <v>13</v>
      </c>
      <c r="X34" s="5">
        <v>26</v>
      </c>
      <c r="Y34" s="5">
        <v>11</v>
      </c>
      <c r="Z34" s="5">
        <v>24</v>
      </c>
      <c r="AA34" s="5">
        <v>11</v>
      </c>
      <c r="AB34" s="5">
        <v>32</v>
      </c>
      <c r="AC34" s="5">
        <v>17</v>
      </c>
      <c r="AD34" s="5">
        <v>27</v>
      </c>
      <c r="AE34" s="5">
        <v>12</v>
      </c>
      <c r="AF34" s="5">
        <v>22</v>
      </c>
      <c r="AG34" s="5">
        <v>11</v>
      </c>
      <c r="AH34" s="7">
        <f t="shared" si="6"/>
        <v>215</v>
      </c>
      <c r="AI34" s="7">
        <f t="shared" si="7"/>
        <v>100</v>
      </c>
      <c r="AJ34" s="7">
        <f t="shared" si="8"/>
        <v>115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>
        <v>1</v>
      </c>
      <c r="AV34" s="19">
        <v>0</v>
      </c>
      <c r="AW34" s="19">
        <v>2</v>
      </c>
      <c r="AX34" s="19">
        <v>1</v>
      </c>
      <c r="AY34" s="20">
        <v>3</v>
      </c>
      <c r="AZ34" s="19">
        <v>0</v>
      </c>
      <c r="BA34" s="19"/>
      <c r="BB34" s="19"/>
      <c r="BC34" s="10">
        <f t="shared" si="0"/>
        <v>6</v>
      </c>
      <c r="BD34" s="10">
        <f t="shared" si="0"/>
        <v>1</v>
      </c>
      <c r="BE34" s="10">
        <f t="shared" si="1"/>
        <v>5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2"/>
      <c r="BR34" s="22"/>
      <c r="BS34" s="22"/>
      <c r="BT34" s="22"/>
      <c r="BU34" s="22"/>
      <c r="BV34" s="22"/>
      <c r="BW34" s="22"/>
      <c r="BX34" s="13">
        <f t="shared" si="2"/>
        <v>0</v>
      </c>
      <c r="BY34" s="13">
        <f t="shared" si="3"/>
        <v>0</v>
      </c>
      <c r="BZ34" s="13">
        <f t="shared" si="4"/>
        <v>0</v>
      </c>
      <c r="CA34" s="23">
        <v>1</v>
      </c>
      <c r="CB34" s="23">
        <v>1</v>
      </c>
      <c r="CC34" s="23">
        <v>1</v>
      </c>
      <c r="CD34" s="23">
        <v>1</v>
      </c>
      <c r="CE34" s="23">
        <v>2</v>
      </c>
      <c r="CF34" s="23">
        <v>1</v>
      </c>
      <c r="CG34" s="23">
        <v>2</v>
      </c>
      <c r="CH34" s="23">
        <v>1</v>
      </c>
      <c r="CI34" s="23">
        <v>1</v>
      </c>
      <c r="CJ34" s="74"/>
      <c r="CK34" s="74"/>
      <c r="CL34" s="15">
        <f t="shared" si="5"/>
        <v>11</v>
      </c>
      <c r="CM34" s="24"/>
      <c r="CN34" s="24"/>
      <c r="CO34" s="24"/>
      <c r="CP34" s="24"/>
      <c r="CQ34" s="25" t="s">
        <v>995</v>
      </c>
      <c r="CR34" s="25"/>
      <c r="CS34" s="26" t="s">
        <v>996</v>
      </c>
    </row>
    <row r="35" spans="1:97" s="104" customFormat="1" ht="14.1" customHeight="1">
      <c r="A35" s="2" t="s">
        <v>375</v>
      </c>
      <c r="B35" s="31" t="s">
        <v>376</v>
      </c>
      <c r="C35" s="28" t="s">
        <v>297</v>
      </c>
      <c r="D35" s="28" t="s">
        <v>297</v>
      </c>
      <c r="E35" s="28" t="s">
        <v>350</v>
      </c>
      <c r="F35" s="28" t="s">
        <v>377</v>
      </c>
      <c r="G35" s="28" t="s">
        <v>352</v>
      </c>
      <c r="H35" s="28" t="s">
        <v>353</v>
      </c>
      <c r="I35" s="28" t="s">
        <v>300</v>
      </c>
      <c r="J35" s="30" t="s">
        <v>301</v>
      </c>
      <c r="K35" s="30" t="s">
        <v>302</v>
      </c>
      <c r="L35" s="28"/>
      <c r="M35" s="28" t="s">
        <v>303</v>
      </c>
      <c r="N35" s="52">
        <v>7</v>
      </c>
      <c r="O35" s="52">
        <v>3</v>
      </c>
      <c r="P35" s="5">
        <v>7</v>
      </c>
      <c r="Q35" s="5">
        <v>3</v>
      </c>
      <c r="R35" s="5">
        <v>5</v>
      </c>
      <c r="S35" s="5">
        <v>5</v>
      </c>
      <c r="T35" s="5">
        <v>4</v>
      </c>
      <c r="U35" s="5">
        <v>4</v>
      </c>
      <c r="V35" s="5">
        <v>7</v>
      </c>
      <c r="W35" s="5">
        <v>3</v>
      </c>
      <c r="X35" s="5">
        <v>11</v>
      </c>
      <c r="Y35" s="5">
        <v>5</v>
      </c>
      <c r="Z35" s="5">
        <v>12</v>
      </c>
      <c r="AA35" s="5">
        <v>5</v>
      </c>
      <c r="AB35" s="5">
        <v>10</v>
      </c>
      <c r="AC35" s="5">
        <v>6</v>
      </c>
      <c r="AD35" s="5">
        <v>9</v>
      </c>
      <c r="AE35" s="5">
        <v>6</v>
      </c>
      <c r="AF35" s="5">
        <v>14</v>
      </c>
      <c r="AG35" s="5">
        <v>8</v>
      </c>
      <c r="AH35" s="7">
        <f t="shared" si="6"/>
        <v>79</v>
      </c>
      <c r="AI35" s="7">
        <f t="shared" si="7"/>
        <v>45</v>
      </c>
      <c r="AJ35" s="7">
        <f t="shared" si="8"/>
        <v>34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20"/>
      <c r="AZ35" s="19"/>
      <c r="BA35" s="19"/>
      <c r="BB35" s="19"/>
      <c r="BC35" s="10">
        <f t="shared" si="0"/>
        <v>0</v>
      </c>
      <c r="BD35" s="10">
        <f t="shared" si="0"/>
        <v>0</v>
      </c>
      <c r="BE35" s="10">
        <f t="shared" si="1"/>
        <v>0</v>
      </c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2"/>
      <c r="BR35" s="22"/>
      <c r="BS35" s="22"/>
      <c r="BT35" s="22"/>
      <c r="BU35" s="22"/>
      <c r="BV35" s="22"/>
      <c r="BW35" s="22"/>
      <c r="BX35" s="13">
        <f t="shared" si="2"/>
        <v>0</v>
      </c>
      <c r="BY35" s="13">
        <f t="shared" si="3"/>
        <v>0</v>
      </c>
      <c r="BZ35" s="13">
        <f t="shared" si="4"/>
        <v>0</v>
      </c>
      <c r="CA35" s="23"/>
      <c r="CB35" s="459">
        <v>1</v>
      </c>
      <c r="CC35" s="459"/>
      <c r="CD35" s="459">
        <v>1</v>
      </c>
      <c r="CE35" s="459">
        <v>1</v>
      </c>
      <c r="CF35" s="23">
        <v>1</v>
      </c>
      <c r="CG35" s="23">
        <v>1</v>
      </c>
      <c r="CH35" s="23">
        <v>1</v>
      </c>
      <c r="CI35" s="23">
        <v>1</v>
      </c>
      <c r="CJ35" s="74">
        <v>2</v>
      </c>
      <c r="CK35" s="74">
        <v>13</v>
      </c>
      <c r="CL35" s="15">
        <f t="shared" si="5"/>
        <v>9</v>
      </c>
      <c r="CM35" s="24"/>
      <c r="CN35" s="24"/>
      <c r="CO35" s="24"/>
      <c r="CP35" s="24"/>
      <c r="CQ35" s="25" t="s">
        <v>997</v>
      </c>
      <c r="CR35" s="25"/>
      <c r="CS35" s="26" t="s">
        <v>998</v>
      </c>
    </row>
    <row r="36" spans="1:97" s="104" customFormat="1" ht="14.1" customHeight="1">
      <c r="A36" s="2" t="s">
        <v>922</v>
      </c>
      <c r="B36" s="31" t="s">
        <v>379</v>
      </c>
      <c r="C36" s="27" t="s">
        <v>297</v>
      </c>
      <c r="D36" s="27" t="s">
        <v>297</v>
      </c>
      <c r="E36" s="27" t="s">
        <v>380</v>
      </c>
      <c r="F36" s="27" t="s">
        <v>381</v>
      </c>
      <c r="G36" s="27" t="s">
        <v>352</v>
      </c>
      <c r="H36" s="27" t="s">
        <v>353</v>
      </c>
      <c r="I36" s="27" t="s">
        <v>300</v>
      </c>
      <c r="J36" s="33" t="s">
        <v>301</v>
      </c>
      <c r="K36" s="33" t="s">
        <v>302</v>
      </c>
      <c r="L36" s="27"/>
      <c r="M36" s="28" t="s">
        <v>303</v>
      </c>
      <c r="N36" s="52">
        <v>14</v>
      </c>
      <c r="O36" s="52">
        <v>7</v>
      </c>
      <c r="P36" s="5">
        <v>16</v>
      </c>
      <c r="Q36" s="5">
        <v>7</v>
      </c>
      <c r="R36" s="5">
        <v>16</v>
      </c>
      <c r="S36" s="5">
        <v>7</v>
      </c>
      <c r="T36" s="5">
        <v>6</v>
      </c>
      <c r="U36" s="5">
        <v>2</v>
      </c>
      <c r="V36" s="5">
        <v>11</v>
      </c>
      <c r="W36" s="5">
        <v>6</v>
      </c>
      <c r="X36" s="5">
        <v>31</v>
      </c>
      <c r="Y36" s="5">
        <v>13</v>
      </c>
      <c r="Z36" s="5">
        <v>14</v>
      </c>
      <c r="AA36" s="5">
        <v>8</v>
      </c>
      <c r="AB36" s="5">
        <v>22</v>
      </c>
      <c r="AC36" s="5">
        <v>12</v>
      </c>
      <c r="AD36" s="5">
        <v>17</v>
      </c>
      <c r="AE36" s="5">
        <v>7</v>
      </c>
      <c r="AF36" s="5">
        <v>23</v>
      </c>
      <c r="AG36" s="5">
        <v>11</v>
      </c>
      <c r="AH36" s="7">
        <f t="shared" si="6"/>
        <v>156</v>
      </c>
      <c r="AI36" s="7">
        <f t="shared" si="7"/>
        <v>73</v>
      </c>
      <c r="AJ36" s="7">
        <f t="shared" si="8"/>
        <v>83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20"/>
      <c r="AZ36" s="19"/>
      <c r="BA36" s="19"/>
      <c r="BB36" s="19"/>
      <c r="BC36" s="10">
        <f t="shared" si="0"/>
        <v>0</v>
      </c>
      <c r="BD36" s="10">
        <f t="shared" si="0"/>
        <v>0</v>
      </c>
      <c r="BE36" s="10">
        <f t="shared" si="1"/>
        <v>0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2"/>
      <c r="BR36" s="22"/>
      <c r="BS36" s="22"/>
      <c r="BT36" s="22"/>
      <c r="BU36" s="22"/>
      <c r="BV36" s="22"/>
      <c r="BW36" s="22"/>
      <c r="BX36" s="13">
        <f t="shared" si="2"/>
        <v>0</v>
      </c>
      <c r="BY36" s="13">
        <f t="shared" si="3"/>
        <v>0</v>
      </c>
      <c r="BZ36" s="13">
        <f t="shared" si="4"/>
        <v>0</v>
      </c>
      <c r="CA36" s="23">
        <v>1</v>
      </c>
      <c r="CB36" s="23">
        <v>1</v>
      </c>
      <c r="CC36" s="23">
        <v>1</v>
      </c>
      <c r="CD36" s="23">
        <v>1</v>
      </c>
      <c r="CE36" s="23">
        <v>2</v>
      </c>
      <c r="CF36" s="23">
        <v>1</v>
      </c>
      <c r="CG36" s="23">
        <v>1</v>
      </c>
      <c r="CH36" s="23">
        <v>1</v>
      </c>
      <c r="CI36" s="23">
        <v>1</v>
      </c>
      <c r="CJ36" s="74"/>
      <c r="CK36" s="74"/>
      <c r="CL36" s="15">
        <f t="shared" si="5"/>
        <v>10</v>
      </c>
      <c r="CM36" s="24"/>
      <c r="CN36" s="24"/>
      <c r="CO36" s="24"/>
      <c r="CP36" s="24"/>
      <c r="CQ36" s="25" t="s">
        <v>999</v>
      </c>
      <c r="CR36" s="25" t="s">
        <v>1000</v>
      </c>
      <c r="CS36" s="26" t="s">
        <v>1001</v>
      </c>
    </row>
    <row r="37" spans="1:97" s="104" customFormat="1" ht="14.1" customHeight="1">
      <c r="A37" s="2" t="s">
        <v>382</v>
      </c>
      <c r="B37" s="31" t="s">
        <v>379</v>
      </c>
      <c r="C37" s="27" t="s">
        <v>297</v>
      </c>
      <c r="D37" s="27" t="s">
        <v>297</v>
      </c>
      <c r="E37" s="27" t="s">
        <v>380</v>
      </c>
      <c r="F37" s="27" t="s">
        <v>383</v>
      </c>
      <c r="G37" s="27" t="s">
        <v>352</v>
      </c>
      <c r="H37" s="27" t="s">
        <v>353</v>
      </c>
      <c r="I37" s="27" t="s">
        <v>300</v>
      </c>
      <c r="J37" s="33" t="s">
        <v>50</v>
      </c>
      <c r="K37" s="33" t="s">
        <v>315</v>
      </c>
      <c r="L37" s="27" t="s">
        <v>384</v>
      </c>
      <c r="M37" s="28" t="s">
        <v>303</v>
      </c>
      <c r="N37" s="52">
        <v>0</v>
      </c>
      <c r="O37" s="52">
        <v>0</v>
      </c>
      <c r="P37" s="5">
        <v>2</v>
      </c>
      <c r="Q37" s="5">
        <v>2</v>
      </c>
      <c r="R37" s="5">
        <v>3</v>
      </c>
      <c r="S37" s="5">
        <v>1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7">
        <f t="shared" si="6"/>
        <v>5</v>
      </c>
      <c r="AI37" s="7">
        <f t="shared" si="7"/>
        <v>3</v>
      </c>
      <c r="AJ37" s="7">
        <f t="shared" si="8"/>
        <v>2</v>
      </c>
      <c r="AK37" s="19">
        <v>2</v>
      </c>
      <c r="AL37" s="19">
        <v>2</v>
      </c>
      <c r="AM37" s="19">
        <v>3</v>
      </c>
      <c r="AN37" s="19">
        <v>1</v>
      </c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20"/>
      <c r="AZ37" s="19"/>
      <c r="BA37" s="19"/>
      <c r="BB37" s="19"/>
      <c r="BC37" s="10">
        <f t="shared" si="0"/>
        <v>5</v>
      </c>
      <c r="BD37" s="10">
        <f t="shared" si="0"/>
        <v>3</v>
      </c>
      <c r="BE37" s="10">
        <f t="shared" si="1"/>
        <v>2</v>
      </c>
      <c r="BF37" s="21">
        <v>2</v>
      </c>
      <c r="BG37" s="21">
        <v>2</v>
      </c>
      <c r="BH37" s="21">
        <v>3</v>
      </c>
      <c r="BI37" s="21">
        <v>1</v>
      </c>
      <c r="BJ37" s="21"/>
      <c r="BK37" s="21"/>
      <c r="BL37" s="21"/>
      <c r="BM37" s="21"/>
      <c r="BN37" s="21"/>
      <c r="BO37" s="21"/>
      <c r="BP37" s="21"/>
      <c r="BQ37" s="22"/>
      <c r="BR37" s="22"/>
      <c r="BS37" s="22"/>
      <c r="BT37" s="22"/>
      <c r="BU37" s="22"/>
      <c r="BV37" s="22"/>
      <c r="BW37" s="22"/>
      <c r="BX37" s="13">
        <f t="shared" si="2"/>
        <v>5</v>
      </c>
      <c r="BY37" s="13">
        <f t="shared" si="3"/>
        <v>3</v>
      </c>
      <c r="BZ37" s="13">
        <f t="shared" si="4"/>
        <v>2</v>
      </c>
      <c r="CA37" s="23"/>
      <c r="CB37" s="23"/>
      <c r="CC37" s="23"/>
      <c r="CD37" s="23"/>
      <c r="CE37" s="23"/>
      <c r="CF37" s="23"/>
      <c r="CG37" s="23"/>
      <c r="CH37" s="23"/>
      <c r="CI37" s="23"/>
      <c r="CJ37" s="74">
        <v>2</v>
      </c>
      <c r="CK37" s="74">
        <v>12</v>
      </c>
      <c r="CL37" s="15">
        <f t="shared" si="5"/>
        <v>2</v>
      </c>
      <c r="CM37" s="24"/>
      <c r="CN37" s="24"/>
      <c r="CO37" s="24"/>
      <c r="CP37" s="24"/>
      <c r="CQ37" s="25"/>
      <c r="CR37" s="25"/>
      <c r="CS37" s="26"/>
    </row>
    <row r="38" spans="1:97" s="104" customFormat="1" ht="14.1" customHeight="1">
      <c r="A38" s="2" t="s">
        <v>385</v>
      </c>
      <c r="B38" s="31" t="s">
        <v>386</v>
      </c>
      <c r="C38" s="27" t="s">
        <v>297</v>
      </c>
      <c r="D38" s="27" t="s">
        <v>297</v>
      </c>
      <c r="E38" s="27" t="s">
        <v>380</v>
      </c>
      <c r="F38" s="31" t="s">
        <v>387</v>
      </c>
      <c r="G38" s="27" t="s">
        <v>352</v>
      </c>
      <c r="H38" s="27" t="s">
        <v>353</v>
      </c>
      <c r="I38" s="27" t="s">
        <v>300</v>
      </c>
      <c r="J38" s="33" t="s">
        <v>301</v>
      </c>
      <c r="K38" s="33" t="s">
        <v>302</v>
      </c>
      <c r="L38" s="27"/>
      <c r="M38" s="28" t="s">
        <v>303</v>
      </c>
      <c r="N38" s="52">
        <v>3</v>
      </c>
      <c r="O38" s="52">
        <v>0</v>
      </c>
      <c r="P38" s="5">
        <v>3</v>
      </c>
      <c r="Q38" s="5">
        <v>0</v>
      </c>
      <c r="R38" s="5">
        <v>3</v>
      </c>
      <c r="S38" s="5">
        <v>1</v>
      </c>
      <c r="T38" s="5">
        <v>5</v>
      </c>
      <c r="U38" s="5">
        <v>2</v>
      </c>
      <c r="V38" s="5">
        <v>6</v>
      </c>
      <c r="W38" s="5">
        <v>3</v>
      </c>
      <c r="X38" s="5">
        <v>10</v>
      </c>
      <c r="Y38" s="5">
        <v>4</v>
      </c>
      <c r="Z38" s="5">
        <v>10</v>
      </c>
      <c r="AA38" s="5">
        <v>5</v>
      </c>
      <c r="AB38" s="5">
        <v>15</v>
      </c>
      <c r="AC38" s="5">
        <v>4</v>
      </c>
      <c r="AD38" s="5">
        <v>17</v>
      </c>
      <c r="AE38" s="5">
        <v>9</v>
      </c>
      <c r="AF38" s="5">
        <v>7</v>
      </c>
      <c r="AG38" s="5">
        <v>4</v>
      </c>
      <c r="AH38" s="7">
        <f t="shared" si="6"/>
        <v>76</v>
      </c>
      <c r="AI38" s="7">
        <f t="shared" si="7"/>
        <v>32</v>
      </c>
      <c r="AJ38" s="7">
        <f t="shared" si="8"/>
        <v>44</v>
      </c>
      <c r="AK38" s="19">
        <v>3</v>
      </c>
      <c r="AL38" s="19">
        <v>0</v>
      </c>
      <c r="AM38" s="19">
        <v>3</v>
      </c>
      <c r="AN38" s="19">
        <v>1</v>
      </c>
      <c r="AO38" s="19">
        <v>5</v>
      </c>
      <c r="AP38" s="19">
        <v>2</v>
      </c>
      <c r="AQ38" s="19"/>
      <c r="AR38" s="19"/>
      <c r="AS38" s="19"/>
      <c r="AT38" s="19"/>
      <c r="AU38" s="19"/>
      <c r="AV38" s="19"/>
      <c r="AW38" s="19"/>
      <c r="AX38" s="19"/>
      <c r="AY38" s="20"/>
      <c r="AZ38" s="19"/>
      <c r="BA38" s="19"/>
      <c r="BB38" s="19"/>
      <c r="BC38" s="10">
        <f t="shared" si="0"/>
        <v>11</v>
      </c>
      <c r="BD38" s="10">
        <f t="shared" si="0"/>
        <v>3</v>
      </c>
      <c r="BE38" s="10">
        <f t="shared" si="1"/>
        <v>8</v>
      </c>
      <c r="BF38" s="21">
        <v>3</v>
      </c>
      <c r="BG38" s="21">
        <v>0</v>
      </c>
      <c r="BH38" s="21">
        <v>3</v>
      </c>
      <c r="BI38" s="21">
        <v>1</v>
      </c>
      <c r="BJ38" s="21">
        <v>5</v>
      </c>
      <c r="BK38" s="21">
        <v>2</v>
      </c>
      <c r="BL38" s="21"/>
      <c r="BM38" s="21"/>
      <c r="BN38" s="21"/>
      <c r="BO38" s="21"/>
      <c r="BP38" s="21"/>
      <c r="BQ38" s="22"/>
      <c r="BR38" s="22"/>
      <c r="BS38" s="22"/>
      <c r="BT38" s="22"/>
      <c r="BU38" s="22"/>
      <c r="BV38" s="22"/>
      <c r="BW38" s="22"/>
      <c r="BX38" s="13">
        <f t="shared" si="2"/>
        <v>11</v>
      </c>
      <c r="BY38" s="13">
        <f t="shared" si="3"/>
        <v>3</v>
      </c>
      <c r="BZ38" s="13">
        <f t="shared" si="4"/>
        <v>8</v>
      </c>
      <c r="CA38" s="23"/>
      <c r="CB38" s="23"/>
      <c r="CC38" s="23"/>
      <c r="CD38" s="23">
        <v>1</v>
      </c>
      <c r="CE38" s="23">
        <v>1</v>
      </c>
      <c r="CF38" s="23">
        <v>1</v>
      </c>
      <c r="CG38" s="23">
        <v>1</v>
      </c>
      <c r="CH38" s="23">
        <v>1</v>
      </c>
      <c r="CI38" s="23">
        <v>1</v>
      </c>
      <c r="CJ38" s="74">
        <v>3</v>
      </c>
      <c r="CK38" s="74">
        <v>123</v>
      </c>
      <c r="CL38" s="15">
        <f t="shared" si="5"/>
        <v>9</v>
      </c>
      <c r="CM38" s="24"/>
      <c r="CN38" s="24"/>
      <c r="CO38" s="24"/>
      <c r="CP38" s="24"/>
      <c r="CQ38" s="25" t="s">
        <v>1002</v>
      </c>
      <c r="CR38" s="25" t="s">
        <v>1003</v>
      </c>
      <c r="CS38" s="26" t="s">
        <v>1004</v>
      </c>
    </row>
    <row r="39" spans="1:97" s="104" customFormat="1" ht="14.1" customHeight="1">
      <c r="A39" s="2" t="s">
        <v>388</v>
      </c>
      <c r="B39" s="31" t="s">
        <v>386</v>
      </c>
      <c r="C39" s="27" t="s">
        <v>297</v>
      </c>
      <c r="D39" s="27" t="s">
        <v>297</v>
      </c>
      <c r="E39" s="27" t="s">
        <v>380</v>
      </c>
      <c r="F39" s="31" t="s">
        <v>389</v>
      </c>
      <c r="G39" s="27" t="s">
        <v>352</v>
      </c>
      <c r="H39" s="27" t="s">
        <v>353</v>
      </c>
      <c r="I39" s="27" t="s">
        <v>300</v>
      </c>
      <c r="J39" s="33" t="s">
        <v>301</v>
      </c>
      <c r="K39" s="33" t="s">
        <v>315</v>
      </c>
      <c r="L39" s="27" t="s">
        <v>385</v>
      </c>
      <c r="M39" s="28" t="s">
        <v>303</v>
      </c>
      <c r="N39" s="52">
        <v>0</v>
      </c>
      <c r="O39" s="52">
        <v>0</v>
      </c>
      <c r="P39" s="5">
        <v>1</v>
      </c>
      <c r="Q39" s="5">
        <v>0</v>
      </c>
      <c r="R39" s="5">
        <v>2</v>
      </c>
      <c r="S39" s="5">
        <v>0</v>
      </c>
      <c r="T39" s="5">
        <v>1</v>
      </c>
      <c r="U39" s="5">
        <v>1</v>
      </c>
      <c r="V39" s="5">
        <v>1</v>
      </c>
      <c r="W39" s="5">
        <v>0</v>
      </c>
      <c r="X39" s="5">
        <v>2</v>
      </c>
      <c r="Y39" s="5">
        <v>2</v>
      </c>
      <c r="Z39" s="5"/>
      <c r="AA39" s="5"/>
      <c r="AB39" s="5"/>
      <c r="AC39" s="5"/>
      <c r="AD39" s="5">
        <v>3</v>
      </c>
      <c r="AE39" s="5">
        <v>1</v>
      </c>
      <c r="AF39" s="5"/>
      <c r="AG39" s="5"/>
      <c r="AH39" s="7">
        <f t="shared" si="6"/>
        <v>10</v>
      </c>
      <c r="AI39" s="7">
        <f t="shared" si="7"/>
        <v>4</v>
      </c>
      <c r="AJ39" s="7">
        <f t="shared" si="8"/>
        <v>6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20"/>
      <c r="AZ39" s="19"/>
      <c r="BA39" s="19"/>
      <c r="BB39" s="19"/>
      <c r="BC39" s="10">
        <f t="shared" si="0"/>
        <v>0</v>
      </c>
      <c r="BD39" s="10">
        <f t="shared" si="0"/>
        <v>0</v>
      </c>
      <c r="BE39" s="10">
        <f t="shared" si="1"/>
        <v>0</v>
      </c>
      <c r="BF39" s="21">
        <v>1</v>
      </c>
      <c r="BG39" s="21">
        <v>0</v>
      </c>
      <c r="BH39" s="21">
        <v>2</v>
      </c>
      <c r="BI39" s="21">
        <v>0</v>
      </c>
      <c r="BJ39" s="21">
        <v>1</v>
      </c>
      <c r="BK39" s="21">
        <v>1</v>
      </c>
      <c r="BL39" s="21">
        <v>1</v>
      </c>
      <c r="BM39" s="21">
        <v>0</v>
      </c>
      <c r="BN39" s="21">
        <v>2</v>
      </c>
      <c r="BO39" s="21">
        <v>2</v>
      </c>
      <c r="BP39" s="21"/>
      <c r="BQ39" s="22"/>
      <c r="BR39" s="22"/>
      <c r="BS39" s="22"/>
      <c r="BT39" s="22"/>
      <c r="BU39" s="22"/>
      <c r="BV39" s="22"/>
      <c r="BW39" s="22"/>
      <c r="BX39" s="13">
        <f t="shared" si="2"/>
        <v>7</v>
      </c>
      <c r="BY39" s="13">
        <f t="shared" si="3"/>
        <v>3</v>
      </c>
      <c r="BZ39" s="13">
        <f t="shared" si="4"/>
        <v>4</v>
      </c>
      <c r="CA39" s="23"/>
      <c r="CB39" s="23"/>
      <c r="CC39" s="23"/>
      <c r="CD39" s="23"/>
      <c r="CE39" s="23"/>
      <c r="CF39" s="23"/>
      <c r="CG39" s="23"/>
      <c r="CH39" s="23">
        <v>1</v>
      </c>
      <c r="CI39" s="23"/>
      <c r="CJ39" s="74">
        <v>5</v>
      </c>
      <c r="CK39" s="74">
        <v>12345</v>
      </c>
      <c r="CL39" s="15">
        <f t="shared" si="5"/>
        <v>6</v>
      </c>
      <c r="CM39" s="24"/>
      <c r="CN39" s="24"/>
      <c r="CO39" s="24"/>
      <c r="CP39" s="24"/>
      <c r="CQ39" s="25"/>
      <c r="CR39" s="25"/>
      <c r="CS39" s="26"/>
    </row>
    <row r="40" spans="1:97" s="104" customFormat="1" ht="14.1" customHeight="1">
      <c r="A40" s="2" t="s">
        <v>390</v>
      </c>
      <c r="B40" s="31" t="s">
        <v>386</v>
      </c>
      <c r="C40" s="27" t="s">
        <v>297</v>
      </c>
      <c r="D40" s="27" t="s">
        <v>297</v>
      </c>
      <c r="E40" s="27" t="s">
        <v>380</v>
      </c>
      <c r="F40" s="31" t="s">
        <v>391</v>
      </c>
      <c r="G40" s="27" t="s">
        <v>352</v>
      </c>
      <c r="H40" s="27" t="s">
        <v>353</v>
      </c>
      <c r="I40" s="27" t="s">
        <v>300</v>
      </c>
      <c r="J40" s="33" t="s">
        <v>50</v>
      </c>
      <c r="K40" s="33" t="s">
        <v>315</v>
      </c>
      <c r="L40" s="27" t="s">
        <v>385</v>
      </c>
      <c r="M40" s="28" t="s">
        <v>303</v>
      </c>
      <c r="N40" s="52">
        <v>5</v>
      </c>
      <c r="O40" s="52">
        <v>2</v>
      </c>
      <c r="P40" s="5">
        <v>5</v>
      </c>
      <c r="Q40" s="5">
        <v>2</v>
      </c>
      <c r="R40" s="5">
        <v>1</v>
      </c>
      <c r="S40" s="5">
        <v>0</v>
      </c>
      <c r="T40" s="5">
        <v>2</v>
      </c>
      <c r="U40" s="5">
        <v>2</v>
      </c>
      <c r="V40" s="5">
        <v>5</v>
      </c>
      <c r="W40" s="5">
        <v>2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7">
        <f t="shared" si="6"/>
        <v>13</v>
      </c>
      <c r="AI40" s="7">
        <f t="shared" si="7"/>
        <v>6</v>
      </c>
      <c r="AJ40" s="7">
        <f t="shared" si="8"/>
        <v>7</v>
      </c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20"/>
      <c r="AZ40" s="19"/>
      <c r="BA40" s="19"/>
      <c r="BB40" s="19"/>
      <c r="BC40" s="10">
        <f t="shared" si="0"/>
        <v>0</v>
      </c>
      <c r="BD40" s="10">
        <f t="shared" si="0"/>
        <v>0</v>
      </c>
      <c r="BE40" s="10">
        <f t="shared" si="1"/>
        <v>0</v>
      </c>
      <c r="BF40" s="34">
        <v>5</v>
      </c>
      <c r="BG40" s="34">
        <v>2</v>
      </c>
      <c r="BH40" s="34">
        <v>1</v>
      </c>
      <c r="BI40" s="34">
        <v>0</v>
      </c>
      <c r="BJ40" s="34">
        <v>2</v>
      </c>
      <c r="BK40" s="34">
        <v>2</v>
      </c>
      <c r="BL40" s="34">
        <v>5</v>
      </c>
      <c r="BM40" s="34">
        <v>2</v>
      </c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13">
        <f t="shared" si="2"/>
        <v>13</v>
      </c>
      <c r="BY40" s="13">
        <f t="shared" si="3"/>
        <v>6</v>
      </c>
      <c r="BZ40" s="13">
        <f t="shared" si="4"/>
        <v>7</v>
      </c>
      <c r="CA40" s="23"/>
      <c r="CB40" s="23"/>
      <c r="CC40" s="23"/>
      <c r="CD40" s="23"/>
      <c r="CE40" s="23"/>
      <c r="CF40" s="23"/>
      <c r="CG40" s="23"/>
      <c r="CH40" s="23"/>
      <c r="CI40" s="23"/>
      <c r="CJ40" s="74">
        <v>4</v>
      </c>
      <c r="CK40" s="74">
        <v>13.24</v>
      </c>
      <c r="CL40" s="15">
        <f t="shared" si="5"/>
        <v>4</v>
      </c>
      <c r="CM40" s="24"/>
      <c r="CN40" s="24"/>
      <c r="CO40" s="24"/>
      <c r="CP40" s="24"/>
      <c r="CQ40" s="25"/>
      <c r="CR40" s="25"/>
      <c r="CS40" s="26"/>
    </row>
    <row r="41" spans="1:97" s="104" customFormat="1" ht="14.1" customHeight="1">
      <c r="A41" s="2" t="s">
        <v>392</v>
      </c>
      <c r="B41" s="31" t="s">
        <v>393</v>
      </c>
      <c r="C41" s="27" t="s">
        <v>297</v>
      </c>
      <c r="D41" s="27" t="s">
        <v>297</v>
      </c>
      <c r="E41" s="27" t="s">
        <v>380</v>
      </c>
      <c r="F41" s="31" t="s">
        <v>394</v>
      </c>
      <c r="G41" s="27" t="s">
        <v>352</v>
      </c>
      <c r="H41" s="27" t="s">
        <v>353</v>
      </c>
      <c r="I41" s="27" t="s">
        <v>300</v>
      </c>
      <c r="J41" s="33" t="s">
        <v>301</v>
      </c>
      <c r="K41" s="33" t="s">
        <v>302</v>
      </c>
      <c r="L41" s="27"/>
      <c r="M41" s="28" t="s">
        <v>303</v>
      </c>
      <c r="N41" s="52">
        <v>3</v>
      </c>
      <c r="O41" s="52">
        <v>2</v>
      </c>
      <c r="P41" s="5">
        <v>3</v>
      </c>
      <c r="Q41" s="5">
        <v>2</v>
      </c>
      <c r="R41" s="5">
        <v>5</v>
      </c>
      <c r="S41" s="5">
        <v>3</v>
      </c>
      <c r="T41" s="5">
        <v>6</v>
      </c>
      <c r="U41" s="5">
        <v>3</v>
      </c>
      <c r="V41" s="5">
        <v>5</v>
      </c>
      <c r="W41" s="5">
        <v>2</v>
      </c>
      <c r="X41" s="5">
        <v>6</v>
      </c>
      <c r="Y41" s="5">
        <v>0</v>
      </c>
      <c r="Z41" s="5">
        <v>3</v>
      </c>
      <c r="AA41" s="5">
        <v>2</v>
      </c>
      <c r="AB41" s="5">
        <v>3</v>
      </c>
      <c r="AC41" s="5">
        <v>1</v>
      </c>
      <c r="AD41" s="5">
        <v>10</v>
      </c>
      <c r="AE41" s="5">
        <v>4</v>
      </c>
      <c r="AF41" s="5">
        <v>5</v>
      </c>
      <c r="AG41" s="5">
        <v>4</v>
      </c>
      <c r="AH41" s="7">
        <f t="shared" si="6"/>
        <v>46</v>
      </c>
      <c r="AI41" s="7">
        <f t="shared" si="7"/>
        <v>21</v>
      </c>
      <c r="AJ41" s="7">
        <f t="shared" si="8"/>
        <v>25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20"/>
      <c r="AZ41" s="19"/>
      <c r="BA41" s="19"/>
      <c r="BB41" s="19"/>
      <c r="BC41" s="10">
        <f t="shared" si="0"/>
        <v>0</v>
      </c>
      <c r="BD41" s="10">
        <f t="shared" si="0"/>
        <v>0</v>
      </c>
      <c r="BE41" s="10">
        <f t="shared" si="1"/>
        <v>0</v>
      </c>
      <c r="BF41" s="21">
        <v>3</v>
      </c>
      <c r="BG41" s="21">
        <v>2</v>
      </c>
      <c r="BH41" s="21">
        <v>5</v>
      </c>
      <c r="BI41" s="21">
        <v>3</v>
      </c>
      <c r="BJ41" s="21">
        <v>6</v>
      </c>
      <c r="BK41" s="21">
        <v>3</v>
      </c>
      <c r="BL41" s="21">
        <v>5</v>
      </c>
      <c r="BM41" s="21">
        <v>2</v>
      </c>
      <c r="BN41" s="21">
        <v>6</v>
      </c>
      <c r="BO41" s="21">
        <v>0</v>
      </c>
      <c r="BP41" s="21">
        <v>3</v>
      </c>
      <c r="BQ41" s="22">
        <v>2</v>
      </c>
      <c r="BR41" s="22">
        <v>3</v>
      </c>
      <c r="BS41" s="22">
        <v>1</v>
      </c>
      <c r="BT41" s="22">
        <v>10</v>
      </c>
      <c r="BU41" s="22">
        <v>4</v>
      </c>
      <c r="BV41" s="22">
        <v>5</v>
      </c>
      <c r="BW41" s="22">
        <v>4</v>
      </c>
      <c r="BX41" s="13">
        <f t="shared" si="2"/>
        <v>46</v>
      </c>
      <c r="BY41" s="13">
        <f t="shared" si="3"/>
        <v>21</v>
      </c>
      <c r="BZ41" s="13">
        <f t="shared" si="4"/>
        <v>25</v>
      </c>
      <c r="CA41" s="23"/>
      <c r="CB41" s="23"/>
      <c r="CC41" s="23"/>
      <c r="CD41" s="23"/>
      <c r="CE41" s="23"/>
      <c r="CF41" s="23"/>
      <c r="CG41" s="23"/>
      <c r="CH41" s="23"/>
      <c r="CI41" s="23"/>
      <c r="CJ41" s="74">
        <v>9</v>
      </c>
      <c r="CK41" s="74" t="s">
        <v>923</v>
      </c>
      <c r="CL41" s="15">
        <f t="shared" si="5"/>
        <v>9</v>
      </c>
      <c r="CM41" s="24"/>
      <c r="CN41" s="24"/>
      <c r="CO41" s="24"/>
      <c r="CP41" s="24"/>
      <c r="CQ41" s="25" t="s">
        <v>1005</v>
      </c>
      <c r="CR41" s="25" t="s">
        <v>1006</v>
      </c>
      <c r="CS41" s="26" t="s">
        <v>1007</v>
      </c>
    </row>
    <row r="42" spans="1:97" s="104" customFormat="1" ht="14.1" customHeight="1">
      <c r="A42" s="2" t="s">
        <v>395</v>
      </c>
      <c r="B42" s="31" t="s">
        <v>396</v>
      </c>
      <c r="C42" s="27" t="s">
        <v>297</v>
      </c>
      <c r="D42" s="27" t="s">
        <v>297</v>
      </c>
      <c r="E42" s="27" t="s">
        <v>380</v>
      </c>
      <c r="F42" s="31" t="s">
        <v>397</v>
      </c>
      <c r="G42" s="27" t="s">
        <v>352</v>
      </c>
      <c r="H42" s="27" t="s">
        <v>353</v>
      </c>
      <c r="I42" s="27" t="s">
        <v>300</v>
      </c>
      <c r="J42" s="33" t="s">
        <v>301</v>
      </c>
      <c r="K42" s="33" t="s">
        <v>302</v>
      </c>
      <c r="L42" s="27"/>
      <c r="M42" s="28" t="s">
        <v>303</v>
      </c>
      <c r="N42" s="52">
        <v>14</v>
      </c>
      <c r="O42" s="52">
        <v>6</v>
      </c>
      <c r="P42" s="5">
        <v>14</v>
      </c>
      <c r="Q42" s="5">
        <v>6</v>
      </c>
      <c r="R42" s="5">
        <v>11</v>
      </c>
      <c r="S42" s="5">
        <v>8</v>
      </c>
      <c r="T42" s="5">
        <v>11</v>
      </c>
      <c r="U42" s="5">
        <v>6</v>
      </c>
      <c r="V42" s="5">
        <v>7</v>
      </c>
      <c r="W42" s="5">
        <v>3</v>
      </c>
      <c r="X42" s="5">
        <v>19</v>
      </c>
      <c r="Y42" s="5">
        <v>13</v>
      </c>
      <c r="Z42" s="5">
        <v>11</v>
      </c>
      <c r="AA42" s="5">
        <v>5</v>
      </c>
      <c r="AB42" s="5">
        <v>11</v>
      </c>
      <c r="AC42" s="5">
        <v>6</v>
      </c>
      <c r="AD42" s="5">
        <v>14</v>
      </c>
      <c r="AE42" s="5">
        <v>7</v>
      </c>
      <c r="AF42" s="5">
        <v>17</v>
      </c>
      <c r="AG42" s="5">
        <v>9</v>
      </c>
      <c r="AH42" s="7">
        <f t="shared" si="6"/>
        <v>115</v>
      </c>
      <c r="AI42" s="7">
        <f t="shared" si="7"/>
        <v>63</v>
      </c>
      <c r="AJ42" s="7">
        <f t="shared" si="8"/>
        <v>52</v>
      </c>
      <c r="AK42" s="19">
        <v>1</v>
      </c>
      <c r="AL42" s="19">
        <v>0</v>
      </c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20"/>
      <c r="AZ42" s="19"/>
      <c r="BA42" s="19"/>
      <c r="BB42" s="19"/>
      <c r="BC42" s="10">
        <f t="shared" si="0"/>
        <v>1</v>
      </c>
      <c r="BD42" s="10">
        <f t="shared" si="0"/>
        <v>0</v>
      </c>
      <c r="BE42" s="10">
        <f t="shared" si="1"/>
        <v>1</v>
      </c>
      <c r="BF42" s="21"/>
      <c r="BG42" s="21"/>
      <c r="BH42" s="21">
        <v>11</v>
      </c>
      <c r="BI42" s="21">
        <v>8</v>
      </c>
      <c r="BJ42" s="21"/>
      <c r="BK42" s="21"/>
      <c r="BL42" s="21">
        <v>7</v>
      </c>
      <c r="BM42" s="21">
        <v>3</v>
      </c>
      <c r="BN42" s="21"/>
      <c r="BO42" s="21"/>
      <c r="BP42" s="21"/>
      <c r="BQ42" s="22"/>
      <c r="BR42" s="22"/>
      <c r="BS42" s="22"/>
      <c r="BT42" s="22"/>
      <c r="BU42" s="22"/>
      <c r="BV42" s="22"/>
      <c r="BW42" s="22"/>
      <c r="BX42" s="13">
        <f t="shared" si="2"/>
        <v>18</v>
      </c>
      <c r="BY42" s="13">
        <f t="shared" si="3"/>
        <v>11</v>
      </c>
      <c r="BZ42" s="13">
        <f t="shared" si="4"/>
        <v>7</v>
      </c>
      <c r="CA42" s="23">
        <v>1</v>
      </c>
      <c r="CB42" s="23"/>
      <c r="CC42" s="23">
        <v>1</v>
      </c>
      <c r="CD42" s="23"/>
      <c r="CE42" s="23">
        <v>1</v>
      </c>
      <c r="CF42" s="23">
        <v>1</v>
      </c>
      <c r="CG42" s="23">
        <v>1</v>
      </c>
      <c r="CH42" s="23">
        <v>1</v>
      </c>
      <c r="CI42" s="23">
        <v>1</v>
      </c>
      <c r="CJ42" s="74">
        <v>2</v>
      </c>
      <c r="CK42" s="74">
        <v>24</v>
      </c>
      <c r="CL42" s="15">
        <f t="shared" si="5"/>
        <v>9</v>
      </c>
      <c r="CM42" s="24"/>
      <c r="CN42" s="24"/>
      <c r="CO42" s="24"/>
      <c r="CP42" s="24"/>
      <c r="CQ42" s="25" t="s">
        <v>1008</v>
      </c>
      <c r="CR42" s="25" t="s">
        <v>1009</v>
      </c>
      <c r="CS42" s="26" t="s">
        <v>1010</v>
      </c>
    </row>
    <row r="43" spans="1:97" s="104" customFormat="1" ht="14.1" customHeight="1">
      <c r="A43" s="2" t="s">
        <v>398</v>
      </c>
      <c r="B43" s="31" t="s">
        <v>399</v>
      </c>
      <c r="C43" s="27" t="s">
        <v>297</v>
      </c>
      <c r="D43" s="27" t="s">
        <v>297</v>
      </c>
      <c r="E43" s="27" t="s">
        <v>400</v>
      </c>
      <c r="F43" s="31" t="s">
        <v>401</v>
      </c>
      <c r="G43" s="27" t="s">
        <v>352</v>
      </c>
      <c r="H43" s="27" t="s">
        <v>353</v>
      </c>
      <c r="I43" s="27" t="s">
        <v>300</v>
      </c>
      <c r="J43" s="33" t="s">
        <v>339</v>
      </c>
      <c r="K43" s="33" t="s">
        <v>340</v>
      </c>
      <c r="L43" s="27"/>
      <c r="M43" s="28" t="s">
        <v>303</v>
      </c>
      <c r="N43" s="52">
        <v>13</v>
      </c>
      <c r="O43" s="52">
        <v>6</v>
      </c>
      <c r="P43" s="5">
        <v>13</v>
      </c>
      <c r="Q43" s="5">
        <v>6</v>
      </c>
      <c r="R43" s="5">
        <v>11</v>
      </c>
      <c r="S43" s="5">
        <v>6</v>
      </c>
      <c r="T43" s="5">
        <v>9</v>
      </c>
      <c r="U43" s="5">
        <v>6</v>
      </c>
      <c r="V43" s="5">
        <v>11</v>
      </c>
      <c r="W43" s="5">
        <v>7</v>
      </c>
      <c r="X43" s="5">
        <v>20</v>
      </c>
      <c r="Y43" s="5">
        <v>10</v>
      </c>
      <c r="Z43" s="5">
        <v>9</v>
      </c>
      <c r="AA43" s="5">
        <v>3</v>
      </c>
      <c r="AB43" s="5">
        <v>19</v>
      </c>
      <c r="AC43" s="5">
        <v>11</v>
      </c>
      <c r="AD43" s="5">
        <v>19</v>
      </c>
      <c r="AE43" s="5">
        <v>6</v>
      </c>
      <c r="AF43" s="5">
        <v>15</v>
      </c>
      <c r="AG43" s="5">
        <v>6</v>
      </c>
      <c r="AH43" s="7">
        <f t="shared" si="6"/>
        <v>126</v>
      </c>
      <c r="AI43" s="7">
        <f t="shared" si="7"/>
        <v>61</v>
      </c>
      <c r="AJ43" s="7">
        <f t="shared" si="8"/>
        <v>65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>
        <v>1</v>
      </c>
      <c r="AX43" s="19">
        <v>1</v>
      </c>
      <c r="AY43" s="20"/>
      <c r="AZ43" s="19"/>
      <c r="BA43" s="19"/>
      <c r="BB43" s="19"/>
      <c r="BC43" s="10">
        <f t="shared" si="0"/>
        <v>1</v>
      </c>
      <c r="BD43" s="10">
        <f t="shared" si="0"/>
        <v>1</v>
      </c>
      <c r="BE43" s="10">
        <f t="shared" si="1"/>
        <v>0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2"/>
      <c r="BR43" s="22"/>
      <c r="BS43" s="22"/>
      <c r="BT43" s="22"/>
      <c r="BU43" s="22"/>
      <c r="BV43" s="22"/>
      <c r="BW43" s="22"/>
      <c r="BX43" s="13">
        <f t="shared" si="2"/>
        <v>0</v>
      </c>
      <c r="BY43" s="13">
        <f t="shared" si="3"/>
        <v>0</v>
      </c>
      <c r="BZ43" s="13">
        <f t="shared" si="4"/>
        <v>0</v>
      </c>
      <c r="CA43" s="23">
        <v>1</v>
      </c>
      <c r="CB43" s="23">
        <v>1</v>
      </c>
      <c r="CC43" s="23">
        <v>1</v>
      </c>
      <c r="CD43" s="23">
        <v>1</v>
      </c>
      <c r="CE43" s="23">
        <v>2</v>
      </c>
      <c r="CF43" s="23">
        <v>1</v>
      </c>
      <c r="CG43" s="23">
        <v>1</v>
      </c>
      <c r="CH43" s="23">
        <v>1</v>
      </c>
      <c r="CI43" s="23">
        <v>1</v>
      </c>
      <c r="CJ43" s="74"/>
      <c r="CK43" s="74"/>
      <c r="CL43" s="15">
        <f t="shared" si="5"/>
        <v>10</v>
      </c>
      <c r="CM43" s="24"/>
      <c r="CN43" s="24"/>
      <c r="CO43" s="24"/>
      <c r="CP43" s="24"/>
      <c r="CQ43" s="25" t="s">
        <v>1011</v>
      </c>
      <c r="CR43" s="25" t="s">
        <v>1012</v>
      </c>
      <c r="CS43" s="26" t="s">
        <v>1013</v>
      </c>
    </row>
    <row r="44" spans="1:97" s="104" customFormat="1" ht="14.1" customHeight="1">
      <c r="A44" s="2" t="s">
        <v>402</v>
      </c>
      <c r="B44" s="31" t="s">
        <v>403</v>
      </c>
      <c r="C44" s="27" t="s">
        <v>297</v>
      </c>
      <c r="D44" s="27" t="s">
        <v>297</v>
      </c>
      <c r="E44" s="27" t="s">
        <v>400</v>
      </c>
      <c r="F44" s="31" t="s">
        <v>404</v>
      </c>
      <c r="G44" s="27" t="s">
        <v>352</v>
      </c>
      <c r="H44" s="27" t="s">
        <v>353</v>
      </c>
      <c r="I44" s="27" t="s">
        <v>300</v>
      </c>
      <c r="J44" s="33" t="s">
        <v>301</v>
      </c>
      <c r="K44" s="33" t="s">
        <v>302</v>
      </c>
      <c r="L44" s="27"/>
      <c r="M44" s="28" t="s">
        <v>303</v>
      </c>
      <c r="N44" s="52">
        <v>10</v>
      </c>
      <c r="O44" s="52">
        <v>4</v>
      </c>
      <c r="P44" s="5">
        <v>10</v>
      </c>
      <c r="Q44" s="5">
        <v>4</v>
      </c>
      <c r="R44" s="5">
        <v>17</v>
      </c>
      <c r="S44" s="5">
        <v>9</v>
      </c>
      <c r="T44" s="5">
        <v>11</v>
      </c>
      <c r="U44" s="5">
        <v>3</v>
      </c>
      <c r="V44" s="5">
        <v>23</v>
      </c>
      <c r="W44" s="5">
        <v>12</v>
      </c>
      <c r="X44" s="5">
        <v>10</v>
      </c>
      <c r="Y44" s="5">
        <v>6</v>
      </c>
      <c r="Z44" s="5">
        <v>12</v>
      </c>
      <c r="AA44" s="5">
        <v>9</v>
      </c>
      <c r="AB44" s="5">
        <v>15</v>
      </c>
      <c r="AC44" s="5">
        <v>7</v>
      </c>
      <c r="AD44" s="5">
        <v>26</v>
      </c>
      <c r="AE44" s="5">
        <v>14</v>
      </c>
      <c r="AF44" s="5">
        <v>14</v>
      </c>
      <c r="AG44" s="5">
        <v>6</v>
      </c>
      <c r="AH44" s="7">
        <f t="shared" si="6"/>
        <v>138</v>
      </c>
      <c r="AI44" s="7">
        <f t="shared" si="7"/>
        <v>70</v>
      </c>
      <c r="AJ44" s="7">
        <f t="shared" si="8"/>
        <v>68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20">
        <v>1</v>
      </c>
      <c r="AZ44" s="19">
        <v>1</v>
      </c>
      <c r="BA44" s="19"/>
      <c r="BB44" s="19"/>
      <c r="BC44" s="10">
        <f t="shared" si="0"/>
        <v>1</v>
      </c>
      <c r="BD44" s="10">
        <f t="shared" si="0"/>
        <v>1</v>
      </c>
      <c r="BE44" s="10">
        <f t="shared" si="1"/>
        <v>0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2"/>
      <c r="BR44" s="22"/>
      <c r="BS44" s="22"/>
      <c r="BT44" s="22"/>
      <c r="BU44" s="22"/>
      <c r="BV44" s="22"/>
      <c r="BW44" s="22"/>
      <c r="BX44" s="13">
        <f t="shared" si="2"/>
        <v>0</v>
      </c>
      <c r="BY44" s="13">
        <f t="shared" si="3"/>
        <v>0</v>
      </c>
      <c r="BZ44" s="13">
        <f t="shared" si="4"/>
        <v>0</v>
      </c>
      <c r="CA44" s="23">
        <v>1</v>
      </c>
      <c r="CB44" s="23">
        <v>1</v>
      </c>
      <c r="CC44" s="23">
        <v>1</v>
      </c>
      <c r="CD44" s="23">
        <v>1</v>
      </c>
      <c r="CE44" s="23">
        <v>1</v>
      </c>
      <c r="CF44" s="23">
        <v>1</v>
      </c>
      <c r="CG44" s="23">
        <v>1</v>
      </c>
      <c r="CH44" s="23">
        <v>1</v>
      </c>
      <c r="CI44" s="23">
        <v>1</v>
      </c>
      <c r="CJ44" s="74"/>
      <c r="CK44" s="74"/>
      <c r="CL44" s="15">
        <f t="shared" si="5"/>
        <v>9</v>
      </c>
      <c r="CM44" s="24"/>
      <c r="CN44" s="24"/>
      <c r="CO44" s="24"/>
      <c r="CP44" s="24"/>
      <c r="CQ44" s="25" t="s">
        <v>1014</v>
      </c>
      <c r="CR44" s="25"/>
      <c r="CS44" s="26" t="s">
        <v>1015</v>
      </c>
    </row>
    <row r="45" spans="1:97" s="104" customFormat="1" ht="14.1" customHeight="1">
      <c r="A45" s="2" t="s">
        <v>405</v>
      </c>
      <c r="B45" s="31" t="s">
        <v>406</v>
      </c>
      <c r="C45" s="27" t="s">
        <v>297</v>
      </c>
      <c r="D45" s="27" t="s">
        <v>297</v>
      </c>
      <c r="E45" s="27" t="s">
        <v>400</v>
      </c>
      <c r="F45" s="31" t="s">
        <v>407</v>
      </c>
      <c r="G45" s="27" t="s">
        <v>352</v>
      </c>
      <c r="H45" s="27" t="s">
        <v>353</v>
      </c>
      <c r="I45" s="27" t="s">
        <v>300</v>
      </c>
      <c r="J45" s="33" t="s">
        <v>301</v>
      </c>
      <c r="K45" s="33" t="s">
        <v>302</v>
      </c>
      <c r="L45" s="27"/>
      <c r="M45" s="28" t="s">
        <v>303</v>
      </c>
      <c r="N45" s="52">
        <v>4</v>
      </c>
      <c r="O45" s="52">
        <v>2</v>
      </c>
      <c r="P45" s="5">
        <v>4</v>
      </c>
      <c r="Q45" s="5">
        <v>2</v>
      </c>
      <c r="R45" s="5">
        <v>3</v>
      </c>
      <c r="S45" s="5">
        <v>2</v>
      </c>
      <c r="T45" s="5">
        <v>6</v>
      </c>
      <c r="U45" s="5">
        <v>0</v>
      </c>
      <c r="V45" s="5">
        <v>4</v>
      </c>
      <c r="W45" s="5">
        <v>1</v>
      </c>
      <c r="X45" s="5">
        <v>4</v>
      </c>
      <c r="Y45" s="5">
        <v>2</v>
      </c>
      <c r="Z45" s="5">
        <v>5</v>
      </c>
      <c r="AA45" s="5">
        <v>2</v>
      </c>
      <c r="AB45" s="5">
        <v>5</v>
      </c>
      <c r="AC45" s="5">
        <v>1</v>
      </c>
      <c r="AD45" s="5">
        <v>7</v>
      </c>
      <c r="AE45" s="5">
        <v>2</v>
      </c>
      <c r="AF45" s="5">
        <v>12</v>
      </c>
      <c r="AG45" s="5">
        <v>7</v>
      </c>
      <c r="AH45" s="7">
        <f t="shared" si="6"/>
        <v>50</v>
      </c>
      <c r="AI45" s="7">
        <f t="shared" si="7"/>
        <v>19</v>
      </c>
      <c r="AJ45" s="7">
        <f t="shared" si="8"/>
        <v>31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20"/>
      <c r="AZ45" s="19"/>
      <c r="BA45" s="19"/>
      <c r="BB45" s="19"/>
      <c r="BC45" s="10">
        <f t="shared" si="0"/>
        <v>0</v>
      </c>
      <c r="BD45" s="10">
        <f t="shared" si="0"/>
        <v>0</v>
      </c>
      <c r="BE45" s="10">
        <f t="shared" si="1"/>
        <v>0</v>
      </c>
      <c r="BF45" s="34">
        <v>4</v>
      </c>
      <c r="BG45" s="34">
        <v>2</v>
      </c>
      <c r="BH45" s="34">
        <v>3</v>
      </c>
      <c r="BI45" s="34">
        <v>2</v>
      </c>
      <c r="BJ45" s="34">
        <v>6</v>
      </c>
      <c r="BK45" s="34">
        <v>0</v>
      </c>
      <c r="BL45" s="34">
        <v>4</v>
      </c>
      <c r="BM45" s="34">
        <v>1</v>
      </c>
      <c r="BN45" s="34">
        <v>4</v>
      </c>
      <c r="BO45" s="34">
        <v>2</v>
      </c>
      <c r="BP45" s="34"/>
      <c r="BQ45" s="34"/>
      <c r="BR45" s="34"/>
      <c r="BS45" s="34"/>
      <c r="BT45" s="34"/>
      <c r="BU45" s="34"/>
      <c r="BV45" s="34"/>
      <c r="BW45" s="34"/>
      <c r="BX45" s="13">
        <f t="shared" si="2"/>
        <v>21</v>
      </c>
      <c r="BY45" s="13">
        <f t="shared" si="3"/>
        <v>7</v>
      </c>
      <c r="BZ45" s="13">
        <f t="shared" si="4"/>
        <v>14</v>
      </c>
      <c r="CA45" s="23"/>
      <c r="CB45" s="23"/>
      <c r="CC45" s="23"/>
      <c r="CD45" s="23"/>
      <c r="CE45" s="23"/>
      <c r="CF45" s="23">
        <v>1</v>
      </c>
      <c r="CG45" s="23">
        <v>1</v>
      </c>
      <c r="CH45" s="23">
        <v>1</v>
      </c>
      <c r="CI45" s="23">
        <v>1</v>
      </c>
      <c r="CJ45" s="74">
        <v>5</v>
      </c>
      <c r="CK45" s="74">
        <v>135.24</v>
      </c>
      <c r="CL45" s="15">
        <f t="shared" si="5"/>
        <v>9</v>
      </c>
      <c r="CM45" s="24"/>
      <c r="CN45" s="24"/>
      <c r="CO45" s="24"/>
      <c r="CP45" s="24"/>
      <c r="CQ45" s="25" t="s">
        <v>1016</v>
      </c>
      <c r="CR45" s="25"/>
      <c r="CS45" s="26" t="s">
        <v>1017</v>
      </c>
    </row>
    <row r="46" spans="1:97" s="104" customFormat="1" ht="14.1" customHeight="1">
      <c r="A46" s="2" t="s">
        <v>408</v>
      </c>
      <c r="B46" s="31" t="s">
        <v>406</v>
      </c>
      <c r="C46" s="27" t="s">
        <v>297</v>
      </c>
      <c r="D46" s="27" t="s">
        <v>297</v>
      </c>
      <c r="E46" s="27" t="s">
        <v>400</v>
      </c>
      <c r="F46" s="31" t="s">
        <v>409</v>
      </c>
      <c r="G46" s="27" t="s">
        <v>352</v>
      </c>
      <c r="H46" s="27" t="s">
        <v>353</v>
      </c>
      <c r="I46" s="27" t="s">
        <v>300</v>
      </c>
      <c r="J46" s="33" t="s">
        <v>50</v>
      </c>
      <c r="K46" s="33" t="s">
        <v>315</v>
      </c>
      <c r="L46" s="27" t="s">
        <v>405</v>
      </c>
      <c r="M46" s="28" t="s">
        <v>303</v>
      </c>
      <c r="N46" s="52">
        <v>7</v>
      </c>
      <c r="O46" s="52">
        <v>2</v>
      </c>
      <c r="P46" s="5">
        <v>7</v>
      </c>
      <c r="Q46" s="5">
        <v>2</v>
      </c>
      <c r="R46" s="5">
        <v>4</v>
      </c>
      <c r="S46" s="5">
        <v>2</v>
      </c>
      <c r="T46" s="5">
        <v>3</v>
      </c>
      <c r="U46" s="5">
        <v>2</v>
      </c>
      <c r="V46" s="5">
        <v>5</v>
      </c>
      <c r="W46" s="5">
        <v>3</v>
      </c>
      <c r="X46" s="5">
        <v>3</v>
      </c>
      <c r="Y46" s="5">
        <v>2</v>
      </c>
      <c r="Z46" s="5"/>
      <c r="AA46" s="5"/>
      <c r="AB46" s="5"/>
      <c r="AC46" s="5"/>
      <c r="AD46" s="5"/>
      <c r="AE46" s="5"/>
      <c r="AF46" s="5"/>
      <c r="AG46" s="5"/>
      <c r="AH46" s="7">
        <f t="shared" si="6"/>
        <v>22</v>
      </c>
      <c r="AI46" s="7">
        <f t="shared" si="7"/>
        <v>11</v>
      </c>
      <c r="AJ46" s="7">
        <f t="shared" si="8"/>
        <v>11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20"/>
      <c r="AZ46" s="19"/>
      <c r="BA46" s="19"/>
      <c r="BB46" s="19"/>
      <c r="BC46" s="10">
        <f t="shared" si="0"/>
        <v>0</v>
      </c>
      <c r="BD46" s="10">
        <f t="shared" si="0"/>
        <v>0</v>
      </c>
      <c r="BE46" s="10">
        <f t="shared" si="1"/>
        <v>0</v>
      </c>
      <c r="BF46" s="34">
        <v>7</v>
      </c>
      <c r="BG46" s="34">
        <v>2</v>
      </c>
      <c r="BH46" s="34">
        <v>4</v>
      </c>
      <c r="BI46" s="34">
        <v>2</v>
      </c>
      <c r="BJ46" s="34">
        <v>3</v>
      </c>
      <c r="BK46" s="34">
        <v>2</v>
      </c>
      <c r="BL46" s="34">
        <v>5</v>
      </c>
      <c r="BM46" s="34">
        <v>3</v>
      </c>
      <c r="BN46" s="34">
        <v>3</v>
      </c>
      <c r="BO46" s="34">
        <v>2</v>
      </c>
      <c r="BP46" s="34"/>
      <c r="BQ46" s="34"/>
      <c r="BR46" s="34"/>
      <c r="BS46" s="34"/>
      <c r="BT46" s="34"/>
      <c r="BU46" s="34"/>
      <c r="BV46" s="34"/>
      <c r="BW46" s="34"/>
      <c r="BX46" s="13">
        <f t="shared" si="2"/>
        <v>22</v>
      </c>
      <c r="BY46" s="13">
        <f t="shared" si="3"/>
        <v>11</v>
      </c>
      <c r="BZ46" s="13">
        <f t="shared" si="4"/>
        <v>11</v>
      </c>
      <c r="CA46" s="23"/>
      <c r="CB46" s="23"/>
      <c r="CC46" s="23"/>
      <c r="CD46" s="23"/>
      <c r="CE46" s="23"/>
      <c r="CF46" s="23"/>
      <c r="CG46" s="23"/>
      <c r="CH46" s="23"/>
      <c r="CI46" s="23"/>
      <c r="CJ46" s="74">
        <v>5</v>
      </c>
      <c r="CK46" s="74">
        <v>135.24</v>
      </c>
      <c r="CL46" s="15">
        <f t="shared" si="5"/>
        <v>5</v>
      </c>
      <c r="CM46" s="24"/>
      <c r="CN46" s="24"/>
      <c r="CO46" s="24"/>
      <c r="CP46" s="24"/>
      <c r="CQ46" s="25"/>
      <c r="CR46" s="25"/>
      <c r="CS46" s="26"/>
    </row>
    <row r="47" spans="1:97" s="104" customFormat="1" ht="14.1" customHeight="1">
      <c r="A47" s="2" t="s">
        <v>410</v>
      </c>
      <c r="B47" s="31" t="s">
        <v>411</v>
      </c>
      <c r="C47" s="27" t="s">
        <v>297</v>
      </c>
      <c r="D47" s="27" t="s">
        <v>297</v>
      </c>
      <c r="E47" s="27" t="s">
        <v>400</v>
      </c>
      <c r="F47" s="31" t="s">
        <v>412</v>
      </c>
      <c r="G47" s="27" t="s">
        <v>352</v>
      </c>
      <c r="H47" s="27" t="s">
        <v>353</v>
      </c>
      <c r="I47" s="27" t="s">
        <v>300</v>
      </c>
      <c r="J47" s="33" t="s">
        <v>339</v>
      </c>
      <c r="K47" s="33" t="s">
        <v>340</v>
      </c>
      <c r="L47" s="27"/>
      <c r="M47" s="28" t="s">
        <v>303</v>
      </c>
      <c r="N47" s="52">
        <v>35</v>
      </c>
      <c r="O47" s="52">
        <v>21</v>
      </c>
      <c r="P47" s="5">
        <v>35</v>
      </c>
      <c r="Q47" s="5">
        <v>21</v>
      </c>
      <c r="R47" s="5">
        <v>37</v>
      </c>
      <c r="S47" s="5">
        <v>18</v>
      </c>
      <c r="T47" s="5">
        <v>42</v>
      </c>
      <c r="U47" s="5">
        <v>16</v>
      </c>
      <c r="V47" s="5">
        <v>43</v>
      </c>
      <c r="W47" s="5">
        <v>14</v>
      </c>
      <c r="X47" s="5">
        <v>48</v>
      </c>
      <c r="Y47" s="5">
        <v>25</v>
      </c>
      <c r="Z47" s="5">
        <v>36</v>
      </c>
      <c r="AA47" s="5">
        <v>16</v>
      </c>
      <c r="AB47" s="5">
        <v>36</v>
      </c>
      <c r="AC47" s="5">
        <v>15</v>
      </c>
      <c r="AD47" s="5">
        <v>54</v>
      </c>
      <c r="AE47" s="5">
        <v>24</v>
      </c>
      <c r="AF47" s="5">
        <v>43</v>
      </c>
      <c r="AG47" s="5">
        <v>13</v>
      </c>
      <c r="AH47" s="7">
        <f t="shared" si="6"/>
        <v>374</v>
      </c>
      <c r="AI47" s="7">
        <f t="shared" si="7"/>
        <v>162</v>
      </c>
      <c r="AJ47" s="7">
        <f t="shared" si="8"/>
        <v>212</v>
      </c>
      <c r="AK47" s="19"/>
      <c r="AL47" s="19"/>
      <c r="AM47" s="19"/>
      <c r="AN47" s="19"/>
      <c r="AO47" s="19"/>
      <c r="AP47" s="19"/>
      <c r="AQ47" s="19"/>
      <c r="AR47" s="19"/>
      <c r="AS47" s="19">
        <v>3</v>
      </c>
      <c r="AT47" s="19">
        <v>0</v>
      </c>
      <c r="AU47" s="19">
        <v>1</v>
      </c>
      <c r="AV47" s="19">
        <v>0</v>
      </c>
      <c r="AW47" s="19"/>
      <c r="AX47" s="19"/>
      <c r="AY47" s="20"/>
      <c r="AZ47" s="19"/>
      <c r="BA47" s="19"/>
      <c r="BB47" s="19"/>
      <c r="BC47" s="10">
        <f t="shared" si="0"/>
        <v>4</v>
      </c>
      <c r="BD47" s="10">
        <f t="shared" si="0"/>
        <v>0</v>
      </c>
      <c r="BE47" s="10">
        <f t="shared" si="1"/>
        <v>4</v>
      </c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13">
        <f t="shared" si="2"/>
        <v>0</v>
      </c>
      <c r="BY47" s="13">
        <f t="shared" si="3"/>
        <v>0</v>
      </c>
      <c r="BZ47" s="13">
        <f t="shared" si="4"/>
        <v>0</v>
      </c>
      <c r="CA47" s="23">
        <v>2</v>
      </c>
      <c r="CB47" s="23">
        <v>2</v>
      </c>
      <c r="CC47" s="23">
        <v>2</v>
      </c>
      <c r="CD47" s="23">
        <v>2</v>
      </c>
      <c r="CE47" s="23">
        <v>2</v>
      </c>
      <c r="CF47" s="23">
        <v>2</v>
      </c>
      <c r="CG47" s="23">
        <v>2</v>
      </c>
      <c r="CH47" s="23">
        <v>2</v>
      </c>
      <c r="CI47" s="23">
        <v>2</v>
      </c>
      <c r="CJ47" s="74"/>
      <c r="CK47" s="74"/>
      <c r="CL47" s="15">
        <f t="shared" si="5"/>
        <v>18</v>
      </c>
      <c r="CM47" s="24"/>
      <c r="CN47" s="24"/>
      <c r="CO47" s="24"/>
      <c r="CP47" s="24"/>
      <c r="CQ47" s="25" t="s">
        <v>1018</v>
      </c>
      <c r="CR47" s="25" t="s">
        <v>1019</v>
      </c>
      <c r="CS47" s="26" t="s">
        <v>1020</v>
      </c>
    </row>
    <row r="48" spans="1:97" s="104" customFormat="1" ht="14.1" customHeight="1">
      <c r="A48" s="2" t="s">
        <v>413</v>
      </c>
      <c r="B48" s="31" t="s">
        <v>414</v>
      </c>
      <c r="C48" s="27" t="s">
        <v>297</v>
      </c>
      <c r="D48" s="27" t="s">
        <v>297</v>
      </c>
      <c r="E48" s="27" t="s">
        <v>415</v>
      </c>
      <c r="F48" s="31" t="s">
        <v>416</v>
      </c>
      <c r="G48" s="27" t="s">
        <v>298</v>
      </c>
      <c r="H48" s="27" t="s">
        <v>299</v>
      </c>
      <c r="I48" s="27" t="s">
        <v>300</v>
      </c>
      <c r="J48" s="33" t="s">
        <v>339</v>
      </c>
      <c r="K48" s="33" t="s">
        <v>340</v>
      </c>
      <c r="L48" s="27"/>
      <c r="M48" s="28" t="s">
        <v>303</v>
      </c>
      <c r="N48" s="52">
        <v>34</v>
      </c>
      <c r="O48" s="52">
        <v>18</v>
      </c>
      <c r="P48" s="5">
        <v>34</v>
      </c>
      <c r="Q48" s="5">
        <v>18</v>
      </c>
      <c r="R48" s="5">
        <v>59</v>
      </c>
      <c r="S48" s="5">
        <v>22</v>
      </c>
      <c r="T48" s="5">
        <v>36</v>
      </c>
      <c r="U48" s="5">
        <v>16</v>
      </c>
      <c r="V48" s="5">
        <v>43</v>
      </c>
      <c r="W48" s="5">
        <v>20</v>
      </c>
      <c r="X48" s="5">
        <v>49</v>
      </c>
      <c r="Y48" s="5">
        <v>24</v>
      </c>
      <c r="Z48" s="5">
        <v>45</v>
      </c>
      <c r="AA48" s="5">
        <v>22</v>
      </c>
      <c r="AB48" s="5">
        <v>52</v>
      </c>
      <c r="AC48" s="5">
        <v>28</v>
      </c>
      <c r="AD48" s="5">
        <v>65</v>
      </c>
      <c r="AE48" s="5">
        <v>34</v>
      </c>
      <c r="AF48" s="5">
        <v>63</v>
      </c>
      <c r="AG48" s="5">
        <v>27</v>
      </c>
      <c r="AH48" s="7">
        <f t="shared" si="6"/>
        <v>446</v>
      </c>
      <c r="AI48" s="7">
        <f t="shared" si="7"/>
        <v>211</v>
      </c>
      <c r="AJ48" s="7">
        <f t="shared" si="8"/>
        <v>235</v>
      </c>
      <c r="AK48" s="19">
        <v>1</v>
      </c>
      <c r="AL48" s="19">
        <v>0</v>
      </c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>
        <v>1</v>
      </c>
      <c r="AX48" s="19">
        <v>0</v>
      </c>
      <c r="AY48" s="20">
        <v>4</v>
      </c>
      <c r="AZ48" s="19">
        <v>2</v>
      </c>
      <c r="BA48" s="19">
        <v>9</v>
      </c>
      <c r="BB48" s="19">
        <v>1</v>
      </c>
      <c r="BC48" s="10">
        <f t="shared" si="0"/>
        <v>15</v>
      </c>
      <c r="BD48" s="10">
        <f t="shared" si="0"/>
        <v>3</v>
      </c>
      <c r="BE48" s="10">
        <f t="shared" si="1"/>
        <v>12</v>
      </c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13">
        <f t="shared" si="2"/>
        <v>0</v>
      </c>
      <c r="BY48" s="13">
        <f t="shared" si="3"/>
        <v>0</v>
      </c>
      <c r="BZ48" s="13">
        <f t="shared" si="4"/>
        <v>0</v>
      </c>
      <c r="CA48" s="23">
        <v>2</v>
      </c>
      <c r="CB48" s="23">
        <v>3</v>
      </c>
      <c r="CC48" s="23">
        <v>2</v>
      </c>
      <c r="CD48" s="23">
        <v>2</v>
      </c>
      <c r="CE48" s="23">
        <v>2</v>
      </c>
      <c r="CF48" s="23">
        <v>2</v>
      </c>
      <c r="CG48" s="23">
        <v>2</v>
      </c>
      <c r="CH48" s="23">
        <v>2</v>
      </c>
      <c r="CI48" s="23">
        <v>3</v>
      </c>
      <c r="CJ48" s="74"/>
      <c r="CK48" s="74"/>
      <c r="CL48" s="15">
        <f t="shared" si="5"/>
        <v>20</v>
      </c>
      <c r="CM48" s="24"/>
      <c r="CN48" s="24"/>
      <c r="CO48" s="24"/>
      <c r="CP48" s="24"/>
      <c r="CQ48" s="25" t="s">
        <v>1021</v>
      </c>
      <c r="CR48" s="25"/>
      <c r="CS48" s="26" t="s">
        <v>1022</v>
      </c>
    </row>
    <row r="49" spans="1:97" s="104" customFormat="1" ht="14.1" customHeight="1">
      <c r="A49" s="2" t="s">
        <v>417</v>
      </c>
      <c r="B49" s="31" t="s">
        <v>418</v>
      </c>
      <c r="C49" s="27" t="s">
        <v>297</v>
      </c>
      <c r="D49" s="27" t="s">
        <v>297</v>
      </c>
      <c r="E49" s="27" t="s">
        <v>415</v>
      </c>
      <c r="F49" s="31" t="s">
        <v>419</v>
      </c>
      <c r="G49" s="27" t="s">
        <v>298</v>
      </c>
      <c r="H49" s="27" t="s">
        <v>353</v>
      </c>
      <c r="I49" s="27" t="s">
        <v>300</v>
      </c>
      <c r="J49" s="33" t="s">
        <v>339</v>
      </c>
      <c r="K49" s="33" t="s">
        <v>340</v>
      </c>
      <c r="L49" s="27"/>
      <c r="M49" s="28" t="s">
        <v>303</v>
      </c>
      <c r="N49" s="52">
        <v>21</v>
      </c>
      <c r="O49" s="52">
        <v>12</v>
      </c>
      <c r="P49" s="5">
        <v>21</v>
      </c>
      <c r="Q49" s="5">
        <v>12</v>
      </c>
      <c r="R49" s="5">
        <v>28</v>
      </c>
      <c r="S49" s="5">
        <v>14</v>
      </c>
      <c r="T49" s="5">
        <v>34</v>
      </c>
      <c r="U49" s="5">
        <v>13</v>
      </c>
      <c r="V49" s="5">
        <v>23</v>
      </c>
      <c r="W49" s="5">
        <v>8</v>
      </c>
      <c r="X49" s="5">
        <v>44</v>
      </c>
      <c r="Y49" s="5">
        <v>21</v>
      </c>
      <c r="Z49" s="5">
        <v>26</v>
      </c>
      <c r="AA49" s="5">
        <v>10</v>
      </c>
      <c r="AB49" s="5">
        <v>40</v>
      </c>
      <c r="AC49" s="5">
        <v>24</v>
      </c>
      <c r="AD49" s="5">
        <v>42</v>
      </c>
      <c r="AE49" s="5">
        <v>28</v>
      </c>
      <c r="AF49" s="5">
        <v>40</v>
      </c>
      <c r="AG49" s="5">
        <v>18</v>
      </c>
      <c r="AH49" s="7">
        <f t="shared" si="6"/>
        <v>298</v>
      </c>
      <c r="AI49" s="7">
        <f t="shared" si="7"/>
        <v>148</v>
      </c>
      <c r="AJ49" s="7">
        <f t="shared" si="8"/>
        <v>150</v>
      </c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>
        <v>1</v>
      </c>
      <c r="AV49" s="19">
        <v>0</v>
      </c>
      <c r="AW49" s="19"/>
      <c r="AX49" s="19"/>
      <c r="AY49" s="20"/>
      <c r="AZ49" s="19"/>
      <c r="BA49" s="19"/>
      <c r="BB49" s="19"/>
      <c r="BC49" s="10">
        <f t="shared" si="0"/>
        <v>1</v>
      </c>
      <c r="BD49" s="10">
        <f t="shared" si="0"/>
        <v>0</v>
      </c>
      <c r="BE49" s="10">
        <f t="shared" si="1"/>
        <v>1</v>
      </c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13">
        <f t="shared" si="2"/>
        <v>0</v>
      </c>
      <c r="BY49" s="13">
        <f t="shared" si="3"/>
        <v>0</v>
      </c>
      <c r="BZ49" s="13">
        <f t="shared" si="4"/>
        <v>0</v>
      </c>
      <c r="CA49" s="23">
        <v>1</v>
      </c>
      <c r="CB49" s="23">
        <v>2</v>
      </c>
      <c r="CC49" s="23">
        <v>2</v>
      </c>
      <c r="CD49" s="23">
        <v>1</v>
      </c>
      <c r="CE49" s="23">
        <v>2</v>
      </c>
      <c r="CF49" s="23">
        <v>1</v>
      </c>
      <c r="CG49" s="23">
        <v>2</v>
      </c>
      <c r="CH49" s="23">
        <v>2</v>
      </c>
      <c r="CI49" s="23">
        <v>2</v>
      </c>
      <c r="CJ49" s="74"/>
      <c r="CK49" s="74"/>
      <c r="CL49" s="15">
        <f t="shared" si="5"/>
        <v>15</v>
      </c>
      <c r="CM49" s="24"/>
      <c r="CN49" s="24"/>
      <c r="CO49" s="24"/>
      <c r="CP49" s="24"/>
      <c r="CQ49" s="25" t="s">
        <v>1023</v>
      </c>
      <c r="CR49" s="25"/>
      <c r="CS49" s="26" t="s">
        <v>1024</v>
      </c>
    </row>
    <row r="50" spans="1:97" s="104" customFormat="1" ht="14.1" customHeight="1">
      <c r="A50" s="2" t="s">
        <v>420</v>
      </c>
      <c r="B50" s="31" t="s">
        <v>418</v>
      </c>
      <c r="C50" s="27" t="s">
        <v>297</v>
      </c>
      <c r="D50" s="27" t="s">
        <v>297</v>
      </c>
      <c r="E50" s="27" t="s">
        <v>415</v>
      </c>
      <c r="F50" s="31" t="s">
        <v>421</v>
      </c>
      <c r="G50" s="27" t="s">
        <v>298</v>
      </c>
      <c r="H50" s="27" t="s">
        <v>353</v>
      </c>
      <c r="I50" s="27" t="s">
        <v>300</v>
      </c>
      <c r="J50" s="33" t="s">
        <v>50</v>
      </c>
      <c r="K50" s="33" t="s">
        <v>315</v>
      </c>
      <c r="L50" s="27" t="s">
        <v>417</v>
      </c>
      <c r="M50" s="28" t="s">
        <v>303</v>
      </c>
      <c r="N50" s="52">
        <v>2</v>
      </c>
      <c r="O50" s="52">
        <v>0</v>
      </c>
      <c r="P50" s="5">
        <v>2</v>
      </c>
      <c r="Q50" s="5">
        <v>0</v>
      </c>
      <c r="R50" s="5">
        <v>6</v>
      </c>
      <c r="S50" s="5">
        <v>0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7">
        <f t="shared" si="6"/>
        <v>8</v>
      </c>
      <c r="AI50" s="7">
        <f t="shared" si="7"/>
        <v>0</v>
      </c>
      <c r="AJ50" s="7">
        <f t="shared" si="8"/>
        <v>8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20"/>
      <c r="AZ50" s="19"/>
      <c r="BA50" s="19"/>
      <c r="BB50" s="19"/>
      <c r="BC50" s="10">
        <f t="shared" si="0"/>
        <v>0</v>
      </c>
      <c r="BD50" s="10">
        <f t="shared" si="0"/>
        <v>0</v>
      </c>
      <c r="BE50" s="10">
        <f t="shared" si="1"/>
        <v>0</v>
      </c>
      <c r="BF50" s="21">
        <v>2</v>
      </c>
      <c r="BG50" s="21">
        <v>0</v>
      </c>
      <c r="BH50" s="21">
        <v>6</v>
      </c>
      <c r="BI50" s="21">
        <v>0</v>
      </c>
      <c r="BJ50" s="21"/>
      <c r="BK50" s="21"/>
      <c r="BL50" s="21"/>
      <c r="BM50" s="21"/>
      <c r="BN50" s="21"/>
      <c r="BO50" s="21"/>
      <c r="BP50" s="21"/>
      <c r="BQ50" s="22"/>
      <c r="BR50" s="22"/>
      <c r="BS50" s="22"/>
      <c r="BT50" s="22"/>
      <c r="BU50" s="22"/>
      <c r="BV50" s="22"/>
      <c r="BW50" s="22"/>
      <c r="BX50" s="13">
        <f t="shared" si="2"/>
        <v>8</v>
      </c>
      <c r="BY50" s="13">
        <f t="shared" si="3"/>
        <v>0</v>
      </c>
      <c r="BZ50" s="13">
        <f t="shared" si="4"/>
        <v>8</v>
      </c>
      <c r="CA50" s="23"/>
      <c r="CB50" s="23"/>
      <c r="CC50" s="23"/>
      <c r="CD50" s="23"/>
      <c r="CE50" s="23"/>
      <c r="CF50" s="23"/>
      <c r="CG50" s="23"/>
      <c r="CH50" s="23"/>
      <c r="CI50" s="23"/>
      <c r="CJ50" s="74">
        <v>2</v>
      </c>
      <c r="CK50" s="75">
        <v>12</v>
      </c>
      <c r="CL50" s="15">
        <f t="shared" si="5"/>
        <v>2</v>
      </c>
      <c r="CM50" s="24"/>
      <c r="CN50" s="24"/>
      <c r="CO50" s="24"/>
      <c r="CP50" s="24"/>
      <c r="CQ50" s="25"/>
      <c r="CR50" s="25"/>
      <c r="CS50" s="26"/>
    </row>
    <row r="51" spans="1:97" s="104" customFormat="1" ht="14.1" customHeight="1">
      <c r="A51" s="2" t="s">
        <v>422</v>
      </c>
      <c r="B51" s="31" t="s">
        <v>423</v>
      </c>
      <c r="C51" s="27" t="s">
        <v>297</v>
      </c>
      <c r="D51" s="27" t="s">
        <v>297</v>
      </c>
      <c r="E51" s="27" t="s">
        <v>415</v>
      </c>
      <c r="F51" s="31" t="s">
        <v>424</v>
      </c>
      <c r="G51" s="27" t="s">
        <v>298</v>
      </c>
      <c r="H51" s="27" t="s">
        <v>353</v>
      </c>
      <c r="I51" s="27" t="s">
        <v>300</v>
      </c>
      <c r="J51" s="33" t="s">
        <v>301</v>
      </c>
      <c r="K51" s="33" t="s">
        <v>302</v>
      </c>
      <c r="L51" s="27"/>
      <c r="M51" s="28" t="s">
        <v>303</v>
      </c>
      <c r="N51" s="52">
        <v>15</v>
      </c>
      <c r="O51" s="52">
        <v>4</v>
      </c>
      <c r="P51" s="5">
        <v>15</v>
      </c>
      <c r="Q51" s="5">
        <v>4</v>
      </c>
      <c r="R51" s="5">
        <v>9</v>
      </c>
      <c r="S51" s="5">
        <v>3</v>
      </c>
      <c r="T51" s="5">
        <v>11</v>
      </c>
      <c r="U51" s="5">
        <v>3</v>
      </c>
      <c r="V51" s="5">
        <v>7</v>
      </c>
      <c r="W51" s="5">
        <v>5</v>
      </c>
      <c r="X51" s="5">
        <v>12</v>
      </c>
      <c r="Y51" s="5">
        <v>6</v>
      </c>
      <c r="Z51" s="5">
        <v>11</v>
      </c>
      <c r="AA51" s="5">
        <v>4</v>
      </c>
      <c r="AB51" s="5">
        <v>14</v>
      </c>
      <c r="AC51" s="5">
        <v>3</v>
      </c>
      <c r="AD51" s="5">
        <v>12</v>
      </c>
      <c r="AE51" s="5">
        <v>8</v>
      </c>
      <c r="AF51" s="5">
        <v>13</v>
      </c>
      <c r="AG51" s="5">
        <v>6</v>
      </c>
      <c r="AH51" s="7">
        <f t="shared" si="6"/>
        <v>104</v>
      </c>
      <c r="AI51" s="7">
        <f t="shared" si="7"/>
        <v>42</v>
      </c>
      <c r="AJ51" s="7">
        <f t="shared" si="8"/>
        <v>62</v>
      </c>
      <c r="AK51" s="19"/>
      <c r="AL51" s="19"/>
      <c r="AM51" s="19"/>
      <c r="AN51" s="19"/>
      <c r="AO51" s="19"/>
      <c r="AP51" s="19"/>
      <c r="AQ51" s="19"/>
      <c r="AR51" s="19"/>
      <c r="AS51" s="19">
        <v>1</v>
      </c>
      <c r="AT51" s="19">
        <v>0</v>
      </c>
      <c r="AU51" s="19"/>
      <c r="AV51" s="19"/>
      <c r="AW51" s="19"/>
      <c r="AX51" s="19"/>
      <c r="AY51" s="20"/>
      <c r="AZ51" s="19"/>
      <c r="BA51" s="19"/>
      <c r="BB51" s="19"/>
      <c r="BC51" s="10">
        <f t="shared" si="0"/>
        <v>1</v>
      </c>
      <c r="BD51" s="10">
        <f t="shared" si="0"/>
        <v>0</v>
      </c>
      <c r="BE51" s="10">
        <f t="shared" si="1"/>
        <v>1</v>
      </c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2"/>
      <c r="BR51" s="22"/>
      <c r="BS51" s="22"/>
      <c r="BT51" s="22"/>
      <c r="BU51" s="22"/>
      <c r="BV51" s="22"/>
      <c r="BW51" s="22"/>
      <c r="BX51" s="13">
        <f t="shared" si="2"/>
        <v>0</v>
      </c>
      <c r="BY51" s="13">
        <f t="shared" si="3"/>
        <v>0</v>
      </c>
      <c r="BZ51" s="13">
        <f t="shared" si="4"/>
        <v>0</v>
      </c>
      <c r="CA51" s="23">
        <v>1</v>
      </c>
      <c r="CB51" s="23">
        <v>1</v>
      </c>
      <c r="CC51" s="23">
        <v>1</v>
      </c>
      <c r="CD51" s="23">
        <v>1</v>
      </c>
      <c r="CE51" s="23">
        <v>1</v>
      </c>
      <c r="CF51" s="23">
        <v>1</v>
      </c>
      <c r="CG51" s="23">
        <v>1</v>
      </c>
      <c r="CH51" s="23">
        <v>1</v>
      </c>
      <c r="CI51" s="23">
        <v>1</v>
      </c>
      <c r="CJ51" s="74"/>
      <c r="CK51" s="74"/>
      <c r="CL51" s="15">
        <f t="shared" si="5"/>
        <v>9</v>
      </c>
      <c r="CM51" s="24"/>
      <c r="CN51" s="24"/>
      <c r="CO51" s="24"/>
      <c r="CP51" s="24"/>
      <c r="CQ51" s="25" t="s">
        <v>1025</v>
      </c>
      <c r="CR51" s="25"/>
      <c r="CS51" s="26" t="s">
        <v>1026</v>
      </c>
    </row>
    <row r="52" spans="1:97" s="104" customFormat="1" ht="14.1" customHeight="1">
      <c r="A52" s="2" t="s">
        <v>425</v>
      </c>
      <c r="B52" s="31" t="s">
        <v>426</v>
      </c>
      <c r="C52" s="27" t="s">
        <v>297</v>
      </c>
      <c r="D52" s="27" t="s">
        <v>297</v>
      </c>
      <c r="E52" s="27" t="s">
        <v>415</v>
      </c>
      <c r="F52" s="31" t="s">
        <v>427</v>
      </c>
      <c r="G52" s="27" t="s">
        <v>298</v>
      </c>
      <c r="H52" s="27" t="s">
        <v>353</v>
      </c>
      <c r="I52" s="27" t="s">
        <v>300</v>
      </c>
      <c r="J52" s="33" t="s">
        <v>301</v>
      </c>
      <c r="K52" s="33" t="s">
        <v>302</v>
      </c>
      <c r="L52" s="27"/>
      <c r="M52" s="28" t="s">
        <v>303</v>
      </c>
      <c r="N52" s="52">
        <v>16</v>
      </c>
      <c r="O52" s="52">
        <v>9</v>
      </c>
      <c r="P52" s="5">
        <v>18</v>
      </c>
      <c r="Q52" s="5">
        <v>9</v>
      </c>
      <c r="R52" s="5">
        <v>15</v>
      </c>
      <c r="S52" s="5">
        <v>9</v>
      </c>
      <c r="T52" s="5">
        <v>14</v>
      </c>
      <c r="U52" s="5">
        <v>11</v>
      </c>
      <c r="V52" s="5">
        <v>19</v>
      </c>
      <c r="W52" s="5">
        <v>9</v>
      </c>
      <c r="X52" s="5">
        <v>19</v>
      </c>
      <c r="Y52" s="5">
        <v>11</v>
      </c>
      <c r="Z52" s="5">
        <v>27</v>
      </c>
      <c r="AA52" s="5">
        <v>13</v>
      </c>
      <c r="AB52" s="5">
        <v>16</v>
      </c>
      <c r="AC52" s="5">
        <v>6</v>
      </c>
      <c r="AD52" s="5">
        <v>24</v>
      </c>
      <c r="AE52" s="5">
        <v>16</v>
      </c>
      <c r="AF52" s="5">
        <v>17</v>
      </c>
      <c r="AG52" s="5">
        <v>6</v>
      </c>
      <c r="AH52" s="7">
        <f t="shared" si="6"/>
        <v>169</v>
      </c>
      <c r="AI52" s="7">
        <f t="shared" si="7"/>
        <v>90</v>
      </c>
      <c r="AJ52" s="7">
        <f t="shared" si="8"/>
        <v>79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20"/>
      <c r="AZ52" s="19"/>
      <c r="BA52" s="19"/>
      <c r="BB52" s="19"/>
      <c r="BC52" s="10">
        <f t="shared" si="0"/>
        <v>0</v>
      </c>
      <c r="BD52" s="10">
        <f t="shared" si="0"/>
        <v>0</v>
      </c>
      <c r="BE52" s="10">
        <f t="shared" si="1"/>
        <v>0</v>
      </c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2"/>
      <c r="BR52" s="22"/>
      <c r="BS52" s="22"/>
      <c r="BT52" s="22"/>
      <c r="BU52" s="22"/>
      <c r="BV52" s="22"/>
      <c r="BW52" s="22"/>
      <c r="BX52" s="13">
        <f t="shared" si="2"/>
        <v>0</v>
      </c>
      <c r="BY52" s="13">
        <f t="shared" si="3"/>
        <v>0</v>
      </c>
      <c r="BZ52" s="13">
        <f t="shared" si="4"/>
        <v>0</v>
      </c>
      <c r="CA52" s="23">
        <v>1</v>
      </c>
      <c r="CB52" s="23">
        <v>1</v>
      </c>
      <c r="CC52" s="23">
        <v>1</v>
      </c>
      <c r="CD52" s="23">
        <v>1</v>
      </c>
      <c r="CE52" s="23">
        <v>1</v>
      </c>
      <c r="CF52" s="23">
        <v>1</v>
      </c>
      <c r="CG52" s="23">
        <v>1</v>
      </c>
      <c r="CH52" s="23">
        <v>1</v>
      </c>
      <c r="CI52" s="23">
        <v>1</v>
      </c>
      <c r="CJ52" s="74"/>
      <c r="CK52" s="74"/>
      <c r="CL52" s="15">
        <f t="shared" si="5"/>
        <v>9</v>
      </c>
      <c r="CM52" s="24"/>
      <c r="CN52" s="24"/>
      <c r="CO52" s="24"/>
      <c r="CP52" s="24"/>
      <c r="CQ52" s="25" t="s">
        <v>1027</v>
      </c>
      <c r="CR52" s="25" t="s">
        <v>1028</v>
      </c>
      <c r="CS52" s="26" t="s">
        <v>1029</v>
      </c>
    </row>
    <row r="53" spans="1:97" s="104" customFormat="1" ht="14.1" customHeight="1">
      <c r="A53" s="2" t="s">
        <v>428</v>
      </c>
      <c r="B53" s="31" t="s">
        <v>429</v>
      </c>
      <c r="C53" s="27" t="s">
        <v>297</v>
      </c>
      <c r="D53" s="27" t="s">
        <v>297</v>
      </c>
      <c r="E53" s="27" t="s">
        <v>415</v>
      </c>
      <c r="F53" s="31" t="s">
        <v>430</v>
      </c>
      <c r="G53" s="27" t="s">
        <v>298</v>
      </c>
      <c r="H53" s="27" t="s">
        <v>353</v>
      </c>
      <c r="I53" s="27" t="s">
        <v>300</v>
      </c>
      <c r="J53" s="33" t="s">
        <v>301</v>
      </c>
      <c r="K53" s="33" t="s">
        <v>302</v>
      </c>
      <c r="L53" s="27"/>
      <c r="M53" s="28" t="s">
        <v>303</v>
      </c>
      <c r="N53" s="52">
        <v>0</v>
      </c>
      <c r="O53" s="52">
        <v>0</v>
      </c>
      <c r="P53" s="5">
        <v>2</v>
      </c>
      <c r="Q53" s="5">
        <v>0</v>
      </c>
      <c r="R53" s="5">
        <v>4</v>
      </c>
      <c r="S53" s="5">
        <v>2</v>
      </c>
      <c r="T53" s="5">
        <v>1</v>
      </c>
      <c r="U53" s="5">
        <v>1</v>
      </c>
      <c r="V53" s="5">
        <v>3</v>
      </c>
      <c r="W53" s="5">
        <v>3</v>
      </c>
      <c r="X53" s="5">
        <v>3</v>
      </c>
      <c r="Y53" s="5">
        <v>1</v>
      </c>
      <c r="Z53" s="5">
        <v>4</v>
      </c>
      <c r="AA53" s="5">
        <v>1</v>
      </c>
      <c r="AB53" s="5">
        <v>3</v>
      </c>
      <c r="AC53" s="5">
        <v>2</v>
      </c>
      <c r="AD53" s="5">
        <v>2</v>
      </c>
      <c r="AE53" s="5">
        <v>2</v>
      </c>
      <c r="AF53" s="5">
        <v>2</v>
      </c>
      <c r="AG53" s="5">
        <v>2</v>
      </c>
      <c r="AH53" s="7">
        <f t="shared" si="6"/>
        <v>24</v>
      </c>
      <c r="AI53" s="7">
        <f t="shared" si="7"/>
        <v>14</v>
      </c>
      <c r="AJ53" s="7">
        <f t="shared" si="8"/>
        <v>10</v>
      </c>
      <c r="AK53" s="19">
        <v>2</v>
      </c>
      <c r="AL53" s="19">
        <v>0</v>
      </c>
      <c r="AM53" s="19">
        <v>1</v>
      </c>
      <c r="AN53" s="19">
        <v>1</v>
      </c>
      <c r="AO53" s="19">
        <v>1</v>
      </c>
      <c r="AP53" s="19">
        <v>1</v>
      </c>
      <c r="AQ53" s="19"/>
      <c r="AR53" s="19"/>
      <c r="AS53" s="19">
        <v>1</v>
      </c>
      <c r="AT53" s="19">
        <v>0</v>
      </c>
      <c r="AU53" s="19">
        <v>1</v>
      </c>
      <c r="AV53" s="19">
        <v>0</v>
      </c>
      <c r="AW53" s="19"/>
      <c r="AX53" s="19"/>
      <c r="AY53" s="20"/>
      <c r="AZ53" s="19"/>
      <c r="BA53" s="19"/>
      <c r="BB53" s="19"/>
      <c r="BC53" s="10">
        <f t="shared" si="0"/>
        <v>6</v>
      </c>
      <c r="BD53" s="10">
        <f t="shared" si="0"/>
        <v>2</v>
      </c>
      <c r="BE53" s="10">
        <f t="shared" si="1"/>
        <v>4</v>
      </c>
      <c r="BF53" s="21">
        <v>2</v>
      </c>
      <c r="BG53" s="21">
        <v>0</v>
      </c>
      <c r="BH53" s="21">
        <v>4</v>
      </c>
      <c r="BI53" s="21">
        <v>2</v>
      </c>
      <c r="BJ53" s="21">
        <v>1</v>
      </c>
      <c r="BK53" s="21">
        <v>1</v>
      </c>
      <c r="BL53" s="21">
        <v>3</v>
      </c>
      <c r="BM53" s="21">
        <v>3</v>
      </c>
      <c r="BN53" s="21">
        <v>3</v>
      </c>
      <c r="BO53" s="21">
        <v>1</v>
      </c>
      <c r="BP53" s="21">
        <v>4</v>
      </c>
      <c r="BQ53" s="22">
        <v>1</v>
      </c>
      <c r="BR53" s="22">
        <v>3</v>
      </c>
      <c r="BS53" s="22">
        <v>2</v>
      </c>
      <c r="BT53" s="22">
        <v>2</v>
      </c>
      <c r="BU53" s="22">
        <v>2</v>
      </c>
      <c r="BV53" s="22">
        <v>2</v>
      </c>
      <c r="BW53" s="22">
        <v>2</v>
      </c>
      <c r="BX53" s="13">
        <f t="shared" si="2"/>
        <v>24</v>
      </c>
      <c r="BY53" s="13">
        <f t="shared" si="3"/>
        <v>14</v>
      </c>
      <c r="BZ53" s="13">
        <f t="shared" si="4"/>
        <v>10</v>
      </c>
      <c r="CA53" s="23"/>
      <c r="CB53" s="23"/>
      <c r="CC53" s="23"/>
      <c r="CD53" s="23"/>
      <c r="CE53" s="23"/>
      <c r="CF53" s="23"/>
      <c r="CG53" s="23"/>
      <c r="CH53" s="23"/>
      <c r="CI53" s="23"/>
      <c r="CJ53" s="74">
        <v>9</v>
      </c>
      <c r="CK53" s="74" t="s">
        <v>923</v>
      </c>
      <c r="CL53" s="15">
        <f t="shared" si="5"/>
        <v>9</v>
      </c>
      <c r="CM53" s="24"/>
      <c r="CN53" s="24"/>
      <c r="CO53" s="24"/>
      <c r="CP53" s="24"/>
      <c r="CQ53" s="25" t="s">
        <v>1030</v>
      </c>
      <c r="CR53" s="25"/>
      <c r="CS53" s="26" t="s">
        <v>1031</v>
      </c>
    </row>
    <row r="54" spans="1:97" s="104" customFormat="1" ht="14.1" customHeight="1">
      <c r="A54" s="2" t="s">
        <v>431</v>
      </c>
      <c r="B54" s="31" t="s">
        <v>432</v>
      </c>
      <c r="C54" s="27" t="s">
        <v>297</v>
      </c>
      <c r="D54" s="27" t="s">
        <v>297</v>
      </c>
      <c r="E54" s="27" t="s">
        <v>415</v>
      </c>
      <c r="F54" s="31" t="s">
        <v>433</v>
      </c>
      <c r="G54" s="27" t="s">
        <v>298</v>
      </c>
      <c r="H54" s="27" t="s">
        <v>353</v>
      </c>
      <c r="I54" s="27" t="s">
        <v>300</v>
      </c>
      <c r="J54" s="33" t="s">
        <v>301</v>
      </c>
      <c r="K54" s="33" t="s">
        <v>302</v>
      </c>
      <c r="L54" s="27"/>
      <c r="M54" s="28" t="s">
        <v>303</v>
      </c>
      <c r="N54" s="52">
        <v>0</v>
      </c>
      <c r="O54" s="52">
        <v>0</v>
      </c>
      <c r="P54" s="5">
        <v>2</v>
      </c>
      <c r="Q54" s="5">
        <v>1</v>
      </c>
      <c r="R54" s="5">
        <v>3</v>
      </c>
      <c r="S54" s="5">
        <v>1</v>
      </c>
      <c r="T54" s="5">
        <v>3</v>
      </c>
      <c r="U54" s="5">
        <v>1</v>
      </c>
      <c r="V54" s="5">
        <v>3</v>
      </c>
      <c r="W54" s="5">
        <v>1</v>
      </c>
      <c r="X54" s="5">
        <v>2</v>
      </c>
      <c r="Y54" s="5">
        <v>1</v>
      </c>
      <c r="Z54" s="5">
        <v>4</v>
      </c>
      <c r="AA54" s="5">
        <v>1</v>
      </c>
      <c r="AB54" s="5">
        <v>3</v>
      </c>
      <c r="AC54" s="5">
        <v>1</v>
      </c>
      <c r="AD54" s="5">
        <v>3</v>
      </c>
      <c r="AE54" s="5">
        <v>2</v>
      </c>
      <c r="AF54" s="5">
        <v>7</v>
      </c>
      <c r="AG54" s="5">
        <v>4</v>
      </c>
      <c r="AH54" s="7">
        <f t="shared" si="6"/>
        <v>30</v>
      </c>
      <c r="AI54" s="7">
        <f t="shared" si="7"/>
        <v>13</v>
      </c>
      <c r="AJ54" s="7">
        <f t="shared" si="8"/>
        <v>17</v>
      </c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20"/>
      <c r="AZ54" s="19"/>
      <c r="BA54" s="19"/>
      <c r="BB54" s="19"/>
      <c r="BC54" s="10">
        <f t="shared" si="0"/>
        <v>0</v>
      </c>
      <c r="BD54" s="10">
        <f t="shared" si="0"/>
        <v>0</v>
      </c>
      <c r="BE54" s="10">
        <f t="shared" si="1"/>
        <v>0</v>
      </c>
      <c r="BF54" s="21">
        <v>2</v>
      </c>
      <c r="BG54" s="21">
        <v>1</v>
      </c>
      <c r="BH54" s="21">
        <v>3</v>
      </c>
      <c r="BI54" s="21">
        <v>1</v>
      </c>
      <c r="BJ54" s="21">
        <v>3</v>
      </c>
      <c r="BK54" s="21">
        <v>1</v>
      </c>
      <c r="BL54" s="21">
        <v>3</v>
      </c>
      <c r="BM54" s="21">
        <v>1</v>
      </c>
      <c r="BN54" s="21">
        <v>2</v>
      </c>
      <c r="BO54" s="21">
        <v>1</v>
      </c>
      <c r="BP54" s="21">
        <v>4</v>
      </c>
      <c r="BQ54" s="22">
        <v>1</v>
      </c>
      <c r="BR54" s="22">
        <v>3</v>
      </c>
      <c r="BS54" s="22">
        <v>1</v>
      </c>
      <c r="BT54" s="22">
        <v>3</v>
      </c>
      <c r="BU54" s="22">
        <v>2</v>
      </c>
      <c r="BV54" s="22">
        <v>7</v>
      </c>
      <c r="BW54" s="22">
        <v>4</v>
      </c>
      <c r="BX54" s="13">
        <f t="shared" si="2"/>
        <v>30</v>
      </c>
      <c r="BY54" s="13">
        <f t="shared" si="3"/>
        <v>13</v>
      </c>
      <c r="BZ54" s="13">
        <f t="shared" si="4"/>
        <v>17</v>
      </c>
      <c r="CA54" s="23"/>
      <c r="CB54" s="23"/>
      <c r="CC54" s="23"/>
      <c r="CD54" s="23"/>
      <c r="CE54" s="23"/>
      <c r="CF54" s="23"/>
      <c r="CG54" s="23"/>
      <c r="CH54" s="23"/>
      <c r="CI54" s="23"/>
      <c r="CJ54" s="74">
        <v>9</v>
      </c>
      <c r="CK54" s="74" t="s">
        <v>924</v>
      </c>
      <c r="CL54" s="15">
        <f>SUM(CA54:CK54)</f>
        <v>9</v>
      </c>
      <c r="CM54" s="24"/>
      <c r="CN54" s="24"/>
      <c r="CO54" s="24"/>
      <c r="CP54" s="24"/>
      <c r="CQ54" s="25" t="s">
        <v>1032</v>
      </c>
      <c r="CR54" s="25"/>
      <c r="CS54" s="26" t="s">
        <v>1033</v>
      </c>
    </row>
    <row r="55" spans="1:97" s="104" customFormat="1" ht="14.1" customHeight="1">
      <c r="A55" s="2" t="s">
        <v>434</v>
      </c>
      <c r="B55" s="31" t="s">
        <v>435</v>
      </c>
      <c r="C55" s="27" t="s">
        <v>297</v>
      </c>
      <c r="D55" s="27" t="s">
        <v>297</v>
      </c>
      <c r="E55" s="27" t="s">
        <v>436</v>
      </c>
      <c r="F55" s="31" t="s">
        <v>437</v>
      </c>
      <c r="G55" s="27" t="s">
        <v>352</v>
      </c>
      <c r="H55" s="27" t="s">
        <v>353</v>
      </c>
      <c r="I55" s="27" t="s">
        <v>300</v>
      </c>
      <c r="J55" s="33" t="s">
        <v>301</v>
      </c>
      <c r="K55" s="33" t="s">
        <v>302</v>
      </c>
      <c r="L55" s="27"/>
      <c r="M55" s="28" t="s">
        <v>303</v>
      </c>
      <c r="N55" s="52">
        <v>12</v>
      </c>
      <c r="O55" s="52">
        <v>9</v>
      </c>
      <c r="P55" s="5">
        <v>17</v>
      </c>
      <c r="Q55" s="5">
        <v>9</v>
      </c>
      <c r="R55" s="5">
        <v>13</v>
      </c>
      <c r="S55" s="5">
        <v>3</v>
      </c>
      <c r="T55" s="5">
        <v>12</v>
      </c>
      <c r="U55" s="5">
        <v>7</v>
      </c>
      <c r="V55" s="5">
        <v>10</v>
      </c>
      <c r="W55" s="5">
        <v>7</v>
      </c>
      <c r="X55" s="5">
        <v>16</v>
      </c>
      <c r="Y55" s="5">
        <v>7</v>
      </c>
      <c r="Z55" s="5">
        <v>13</v>
      </c>
      <c r="AA55" s="5">
        <v>6</v>
      </c>
      <c r="AB55" s="5">
        <v>18</v>
      </c>
      <c r="AC55" s="5">
        <v>7</v>
      </c>
      <c r="AD55" s="5">
        <v>13</v>
      </c>
      <c r="AE55" s="5">
        <v>6</v>
      </c>
      <c r="AF55" s="5">
        <v>16</v>
      </c>
      <c r="AG55" s="5">
        <v>8</v>
      </c>
      <c r="AH55" s="7">
        <f t="shared" si="6"/>
        <v>128</v>
      </c>
      <c r="AI55" s="7">
        <f t="shared" si="7"/>
        <v>60</v>
      </c>
      <c r="AJ55" s="7">
        <f t="shared" si="8"/>
        <v>68</v>
      </c>
      <c r="AK55" s="19"/>
      <c r="AL55" s="19"/>
      <c r="AM55" s="19"/>
      <c r="AN55" s="19"/>
      <c r="AO55" s="19">
        <v>1</v>
      </c>
      <c r="AP55" s="19">
        <v>0</v>
      </c>
      <c r="AQ55" s="19"/>
      <c r="AR55" s="19"/>
      <c r="AS55" s="19">
        <v>1</v>
      </c>
      <c r="AT55" s="19">
        <v>1</v>
      </c>
      <c r="AU55" s="19"/>
      <c r="AV55" s="19"/>
      <c r="AW55" s="19"/>
      <c r="AX55" s="19"/>
      <c r="AY55" s="20"/>
      <c r="AZ55" s="19"/>
      <c r="BA55" s="19">
        <v>2</v>
      </c>
      <c r="BB55" s="19">
        <v>1</v>
      </c>
      <c r="BC55" s="10">
        <f t="shared" si="0"/>
        <v>4</v>
      </c>
      <c r="BD55" s="10">
        <f t="shared" si="0"/>
        <v>2</v>
      </c>
      <c r="BE55" s="10">
        <f t="shared" si="1"/>
        <v>2</v>
      </c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2"/>
      <c r="BR55" s="22"/>
      <c r="BS55" s="22"/>
      <c r="BT55" s="22"/>
      <c r="BU55" s="22"/>
      <c r="BV55" s="22"/>
      <c r="BW55" s="22"/>
      <c r="BX55" s="13">
        <f t="shared" si="2"/>
        <v>0</v>
      </c>
      <c r="BY55" s="13">
        <f t="shared" si="3"/>
        <v>0</v>
      </c>
      <c r="BZ55" s="13">
        <f t="shared" si="4"/>
        <v>0</v>
      </c>
      <c r="CA55" s="23">
        <v>1</v>
      </c>
      <c r="CB55" s="23">
        <v>1</v>
      </c>
      <c r="CC55" s="23">
        <v>1</v>
      </c>
      <c r="CD55" s="23">
        <v>1</v>
      </c>
      <c r="CE55" s="23">
        <v>1</v>
      </c>
      <c r="CF55" s="23">
        <v>1</v>
      </c>
      <c r="CG55" s="23">
        <v>1</v>
      </c>
      <c r="CH55" s="23">
        <v>1</v>
      </c>
      <c r="CI55" s="23">
        <v>1</v>
      </c>
      <c r="CJ55" s="74"/>
      <c r="CK55" s="74"/>
      <c r="CL55" s="15">
        <f t="shared" ref="CL55:CL119" si="9">SUM(CA55:CJ55)</f>
        <v>9</v>
      </c>
      <c r="CM55" s="24"/>
      <c r="CN55" s="24"/>
      <c r="CO55" s="24"/>
      <c r="CP55" s="24"/>
      <c r="CQ55" s="25" t="s">
        <v>1034</v>
      </c>
      <c r="CR55" s="25"/>
      <c r="CS55" s="26" t="s">
        <v>1035</v>
      </c>
    </row>
    <row r="56" spans="1:97" s="104" customFormat="1" ht="14.1" customHeight="1">
      <c r="A56" s="2" t="s">
        <v>438</v>
      </c>
      <c r="B56" s="32" t="s">
        <v>439</v>
      </c>
      <c r="C56" s="28" t="s">
        <v>297</v>
      </c>
      <c r="D56" s="28" t="s">
        <v>297</v>
      </c>
      <c r="E56" s="28" t="s">
        <v>436</v>
      </c>
      <c r="F56" s="31" t="s">
        <v>436</v>
      </c>
      <c r="G56" s="28" t="s">
        <v>352</v>
      </c>
      <c r="H56" s="28" t="s">
        <v>353</v>
      </c>
      <c r="I56" s="28" t="s">
        <v>300</v>
      </c>
      <c r="J56" s="30" t="s">
        <v>339</v>
      </c>
      <c r="K56" s="30" t="s">
        <v>340</v>
      </c>
      <c r="L56" s="28"/>
      <c r="M56" s="28" t="s">
        <v>303</v>
      </c>
      <c r="N56" s="52">
        <v>30</v>
      </c>
      <c r="O56" s="52">
        <v>19</v>
      </c>
      <c r="P56" s="5">
        <v>33</v>
      </c>
      <c r="Q56" s="5">
        <v>19</v>
      </c>
      <c r="R56" s="5">
        <v>29</v>
      </c>
      <c r="S56" s="5">
        <v>10</v>
      </c>
      <c r="T56" s="5">
        <v>39</v>
      </c>
      <c r="U56" s="5">
        <v>20</v>
      </c>
      <c r="V56" s="5">
        <v>40</v>
      </c>
      <c r="W56" s="5">
        <v>19</v>
      </c>
      <c r="X56" s="5">
        <v>42</v>
      </c>
      <c r="Y56" s="5">
        <v>24</v>
      </c>
      <c r="Z56" s="5">
        <v>41</v>
      </c>
      <c r="AA56" s="5">
        <v>21</v>
      </c>
      <c r="AB56" s="5">
        <v>45</v>
      </c>
      <c r="AC56" s="5">
        <v>19</v>
      </c>
      <c r="AD56" s="5">
        <v>31</v>
      </c>
      <c r="AE56" s="5">
        <v>12</v>
      </c>
      <c r="AF56" s="5">
        <v>41</v>
      </c>
      <c r="AG56" s="5">
        <v>18</v>
      </c>
      <c r="AH56" s="7">
        <f t="shared" si="6"/>
        <v>341</v>
      </c>
      <c r="AI56" s="7">
        <f t="shared" si="7"/>
        <v>162</v>
      </c>
      <c r="AJ56" s="7">
        <f t="shared" si="8"/>
        <v>179</v>
      </c>
      <c r="AK56" s="19"/>
      <c r="AL56" s="19"/>
      <c r="AM56" s="19">
        <v>3</v>
      </c>
      <c r="AN56" s="19">
        <v>1</v>
      </c>
      <c r="AO56" s="19"/>
      <c r="AP56" s="19"/>
      <c r="AQ56" s="19"/>
      <c r="AR56" s="19"/>
      <c r="AS56" s="19">
        <v>2</v>
      </c>
      <c r="AT56" s="19">
        <v>2</v>
      </c>
      <c r="AU56" s="19">
        <v>2</v>
      </c>
      <c r="AV56" s="19">
        <v>1</v>
      </c>
      <c r="AW56" s="19">
        <v>4</v>
      </c>
      <c r="AX56" s="19">
        <v>0</v>
      </c>
      <c r="AY56" s="20">
        <v>6</v>
      </c>
      <c r="AZ56" s="19">
        <v>2</v>
      </c>
      <c r="BA56" s="19">
        <v>2</v>
      </c>
      <c r="BB56" s="19">
        <v>2</v>
      </c>
      <c r="BC56" s="10">
        <f t="shared" si="0"/>
        <v>19</v>
      </c>
      <c r="BD56" s="10">
        <f t="shared" si="0"/>
        <v>8</v>
      </c>
      <c r="BE56" s="10">
        <f t="shared" si="1"/>
        <v>11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2"/>
      <c r="BR56" s="22"/>
      <c r="BS56" s="22"/>
      <c r="BT56" s="22"/>
      <c r="BU56" s="22"/>
      <c r="BV56" s="22"/>
      <c r="BW56" s="22"/>
      <c r="BX56" s="13">
        <f t="shared" si="2"/>
        <v>0</v>
      </c>
      <c r="BY56" s="13">
        <f t="shared" si="3"/>
        <v>0</v>
      </c>
      <c r="BZ56" s="13">
        <f t="shared" si="4"/>
        <v>0</v>
      </c>
      <c r="CA56" s="23">
        <v>2</v>
      </c>
      <c r="CB56" s="23">
        <v>1</v>
      </c>
      <c r="CC56" s="23">
        <v>2</v>
      </c>
      <c r="CD56" s="23">
        <v>2</v>
      </c>
      <c r="CE56" s="23">
        <v>2</v>
      </c>
      <c r="CF56" s="23">
        <v>2</v>
      </c>
      <c r="CG56" s="23">
        <v>2</v>
      </c>
      <c r="CH56" s="23">
        <v>1</v>
      </c>
      <c r="CI56" s="23">
        <v>2</v>
      </c>
      <c r="CJ56" s="74"/>
      <c r="CK56" s="74"/>
      <c r="CL56" s="15">
        <f t="shared" si="9"/>
        <v>16</v>
      </c>
      <c r="CM56" s="24"/>
      <c r="CN56" s="24"/>
      <c r="CO56" s="24"/>
      <c r="CP56" s="24"/>
      <c r="CQ56" s="25" t="s">
        <v>1036</v>
      </c>
      <c r="CR56" s="25" t="s">
        <v>1037</v>
      </c>
      <c r="CS56" s="26" t="s">
        <v>1038</v>
      </c>
    </row>
    <row r="57" spans="1:97" s="104" customFormat="1" ht="14.1" customHeight="1">
      <c r="A57" s="2" t="s">
        <v>440</v>
      </c>
      <c r="B57" s="31" t="s">
        <v>441</v>
      </c>
      <c r="C57" s="28" t="s">
        <v>297</v>
      </c>
      <c r="D57" s="28" t="s">
        <v>297</v>
      </c>
      <c r="E57" s="28" t="s">
        <v>436</v>
      </c>
      <c r="F57" s="31" t="s">
        <v>442</v>
      </c>
      <c r="G57" s="28" t="s">
        <v>352</v>
      </c>
      <c r="H57" s="28" t="s">
        <v>353</v>
      </c>
      <c r="I57" s="28" t="s">
        <v>300</v>
      </c>
      <c r="J57" s="30" t="s">
        <v>301</v>
      </c>
      <c r="K57" s="30" t="s">
        <v>302</v>
      </c>
      <c r="L57" s="28"/>
      <c r="M57" s="28" t="s">
        <v>303</v>
      </c>
      <c r="N57" s="52">
        <v>13</v>
      </c>
      <c r="O57" s="52">
        <v>7</v>
      </c>
      <c r="P57" s="5">
        <v>13</v>
      </c>
      <c r="Q57" s="5">
        <v>7</v>
      </c>
      <c r="R57" s="5">
        <v>28</v>
      </c>
      <c r="S57" s="5">
        <v>15</v>
      </c>
      <c r="T57" s="5">
        <v>23</v>
      </c>
      <c r="U57" s="5">
        <v>10</v>
      </c>
      <c r="V57" s="5">
        <v>25</v>
      </c>
      <c r="W57" s="5">
        <v>6</v>
      </c>
      <c r="X57" s="5">
        <v>38</v>
      </c>
      <c r="Y57" s="5">
        <v>17</v>
      </c>
      <c r="Z57" s="5">
        <v>34</v>
      </c>
      <c r="AA57" s="5">
        <v>15</v>
      </c>
      <c r="AB57" s="5">
        <v>44</v>
      </c>
      <c r="AC57" s="5">
        <v>22</v>
      </c>
      <c r="AD57" s="5">
        <v>55</v>
      </c>
      <c r="AE57" s="5">
        <v>35</v>
      </c>
      <c r="AF57" s="5">
        <v>38</v>
      </c>
      <c r="AG57" s="5">
        <v>17</v>
      </c>
      <c r="AH57" s="7">
        <f t="shared" si="6"/>
        <v>298</v>
      </c>
      <c r="AI57" s="7">
        <f t="shared" si="7"/>
        <v>144</v>
      </c>
      <c r="AJ57" s="7">
        <f t="shared" si="8"/>
        <v>154</v>
      </c>
      <c r="AK57" s="19"/>
      <c r="AL57" s="19"/>
      <c r="AM57" s="19"/>
      <c r="AN57" s="19"/>
      <c r="AO57" s="19">
        <v>2</v>
      </c>
      <c r="AP57" s="19">
        <v>0</v>
      </c>
      <c r="AQ57" s="19"/>
      <c r="AR57" s="19"/>
      <c r="AS57" s="19"/>
      <c r="AT57" s="19"/>
      <c r="AU57" s="19"/>
      <c r="AV57" s="19"/>
      <c r="AW57" s="19"/>
      <c r="AX57" s="19"/>
      <c r="AY57" s="20"/>
      <c r="AZ57" s="19"/>
      <c r="BA57" s="19"/>
      <c r="BB57" s="19"/>
      <c r="BC57" s="10">
        <f t="shared" si="0"/>
        <v>2</v>
      </c>
      <c r="BD57" s="10">
        <f t="shared" si="0"/>
        <v>0</v>
      </c>
      <c r="BE57" s="10">
        <f t="shared" si="1"/>
        <v>2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2"/>
      <c r="BR57" s="22"/>
      <c r="BS57" s="22"/>
      <c r="BT57" s="22"/>
      <c r="BU57" s="22"/>
      <c r="BV57" s="22"/>
      <c r="BW57" s="22"/>
      <c r="BX57" s="13">
        <f t="shared" si="2"/>
        <v>0</v>
      </c>
      <c r="BY57" s="13">
        <f t="shared" si="3"/>
        <v>0</v>
      </c>
      <c r="BZ57" s="13">
        <f t="shared" si="4"/>
        <v>0</v>
      </c>
      <c r="CA57" s="23">
        <v>1</v>
      </c>
      <c r="CB57" s="23">
        <v>1</v>
      </c>
      <c r="CC57" s="23">
        <v>1</v>
      </c>
      <c r="CD57" s="23">
        <v>1</v>
      </c>
      <c r="CE57" s="23">
        <v>2</v>
      </c>
      <c r="CF57" s="23">
        <v>2</v>
      </c>
      <c r="CG57" s="23">
        <v>2</v>
      </c>
      <c r="CH57" s="23">
        <v>2</v>
      </c>
      <c r="CI57" s="23">
        <v>2</v>
      </c>
      <c r="CJ57" s="74"/>
      <c r="CK57" s="74"/>
      <c r="CL57" s="15">
        <f t="shared" si="9"/>
        <v>14</v>
      </c>
      <c r="CM57" s="24"/>
      <c r="CN57" s="24"/>
      <c r="CO57" s="24"/>
      <c r="CP57" s="24"/>
      <c r="CQ57" s="25" t="s">
        <v>1002</v>
      </c>
      <c r="CR57" s="25" t="s">
        <v>1039</v>
      </c>
      <c r="CS57" s="26" t="s">
        <v>1040</v>
      </c>
    </row>
    <row r="58" spans="1:97" s="104" customFormat="1" ht="14.1" customHeight="1">
      <c r="A58" s="2" t="s">
        <v>443</v>
      </c>
      <c r="B58" s="31" t="s">
        <v>441</v>
      </c>
      <c r="C58" s="28" t="s">
        <v>297</v>
      </c>
      <c r="D58" s="28" t="s">
        <v>297</v>
      </c>
      <c r="E58" s="28" t="s">
        <v>436</v>
      </c>
      <c r="F58" s="31" t="s">
        <v>444</v>
      </c>
      <c r="G58" s="28" t="s">
        <v>352</v>
      </c>
      <c r="H58" s="28" t="s">
        <v>353</v>
      </c>
      <c r="I58" s="28" t="s">
        <v>300</v>
      </c>
      <c r="J58" s="30" t="s">
        <v>50</v>
      </c>
      <c r="K58" s="30" t="s">
        <v>315</v>
      </c>
      <c r="L58" s="28" t="s">
        <v>440</v>
      </c>
      <c r="M58" s="28" t="s">
        <v>303</v>
      </c>
      <c r="N58" s="52">
        <v>8</v>
      </c>
      <c r="O58" s="52">
        <v>3</v>
      </c>
      <c r="P58" s="5">
        <v>10</v>
      </c>
      <c r="Q58" s="5">
        <v>3</v>
      </c>
      <c r="R58" s="5">
        <v>19</v>
      </c>
      <c r="S58" s="5">
        <v>6</v>
      </c>
      <c r="T58" s="5">
        <v>19</v>
      </c>
      <c r="U58" s="5">
        <v>12</v>
      </c>
      <c r="V58" s="5">
        <v>16</v>
      </c>
      <c r="W58" s="5">
        <v>12</v>
      </c>
      <c r="X58" s="5">
        <v>14</v>
      </c>
      <c r="Y58" s="5">
        <v>6</v>
      </c>
      <c r="Z58" s="5"/>
      <c r="AA58" s="5"/>
      <c r="AB58" s="5"/>
      <c r="AC58" s="5"/>
      <c r="AD58" s="5"/>
      <c r="AE58" s="5"/>
      <c r="AF58" s="5"/>
      <c r="AG58" s="5"/>
      <c r="AH58" s="7">
        <f t="shared" si="6"/>
        <v>78</v>
      </c>
      <c r="AI58" s="7">
        <f t="shared" si="7"/>
        <v>39</v>
      </c>
      <c r="AJ58" s="7">
        <f t="shared" si="8"/>
        <v>39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20"/>
      <c r="AZ58" s="19"/>
      <c r="BA58" s="19"/>
      <c r="BB58" s="19"/>
      <c r="BC58" s="10">
        <f t="shared" si="0"/>
        <v>0</v>
      </c>
      <c r="BD58" s="10">
        <f t="shared" si="0"/>
        <v>0</v>
      </c>
      <c r="BE58" s="10">
        <f t="shared" si="1"/>
        <v>0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2"/>
      <c r="BR58" s="22"/>
      <c r="BS58" s="22"/>
      <c r="BT58" s="22"/>
      <c r="BU58" s="22"/>
      <c r="BV58" s="22"/>
      <c r="BW58" s="22"/>
      <c r="BX58" s="13">
        <f t="shared" si="2"/>
        <v>0</v>
      </c>
      <c r="BY58" s="13">
        <f t="shared" si="3"/>
        <v>0</v>
      </c>
      <c r="BZ58" s="13">
        <f t="shared" si="4"/>
        <v>0</v>
      </c>
      <c r="CA58" s="23">
        <v>1</v>
      </c>
      <c r="CB58" s="23">
        <v>1</v>
      </c>
      <c r="CC58" s="23">
        <v>1</v>
      </c>
      <c r="CD58" s="23">
        <v>1</v>
      </c>
      <c r="CE58" s="23">
        <v>1</v>
      </c>
      <c r="CF58" s="23"/>
      <c r="CG58" s="23"/>
      <c r="CH58" s="23"/>
      <c r="CI58" s="23"/>
      <c r="CJ58" s="74"/>
      <c r="CK58" s="74"/>
      <c r="CL58" s="15">
        <f t="shared" si="9"/>
        <v>5</v>
      </c>
      <c r="CM58" s="24"/>
      <c r="CN58" s="24"/>
      <c r="CO58" s="24"/>
      <c r="CP58" s="24"/>
      <c r="CQ58" s="25"/>
      <c r="CR58" s="25"/>
      <c r="CS58" s="26"/>
    </row>
    <row r="59" spans="1:97" s="104" customFormat="1" ht="14.1" customHeight="1">
      <c r="A59" s="2" t="s">
        <v>445</v>
      </c>
      <c r="B59" s="31" t="s">
        <v>446</v>
      </c>
      <c r="C59" s="28" t="s">
        <v>297</v>
      </c>
      <c r="D59" s="28" t="s">
        <v>297</v>
      </c>
      <c r="E59" s="28" t="s">
        <v>436</v>
      </c>
      <c r="F59" s="31" t="s">
        <v>447</v>
      </c>
      <c r="G59" s="28" t="s">
        <v>352</v>
      </c>
      <c r="H59" s="28" t="s">
        <v>353</v>
      </c>
      <c r="I59" s="28" t="s">
        <v>300</v>
      </c>
      <c r="J59" s="30" t="s">
        <v>301</v>
      </c>
      <c r="K59" s="30" t="s">
        <v>302</v>
      </c>
      <c r="L59" s="28"/>
      <c r="M59" s="28" t="s">
        <v>303</v>
      </c>
      <c r="N59" s="52">
        <v>0</v>
      </c>
      <c r="O59" s="52">
        <v>0</v>
      </c>
      <c r="P59" s="5">
        <v>5</v>
      </c>
      <c r="Q59" s="5">
        <v>1</v>
      </c>
      <c r="R59" s="5">
        <v>10</v>
      </c>
      <c r="S59" s="5">
        <v>6</v>
      </c>
      <c r="T59" s="5">
        <v>3</v>
      </c>
      <c r="U59" s="5">
        <v>1</v>
      </c>
      <c r="V59" s="5">
        <v>6</v>
      </c>
      <c r="W59" s="5">
        <v>6</v>
      </c>
      <c r="X59" s="5">
        <v>8</v>
      </c>
      <c r="Y59" s="5">
        <v>4</v>
      </c>
      <c r="Z59" s="5">
        <v>9</v>
      </c>
      <c r="AA59" s="5">
        <v>4</v>
      </c>
      <c r="AB59" s="5">
        <v>15</v>
      </c>
      <c r="AC59" s="5">
        <v>7</v>
      </c>
      <c r="AD59" s="5">
        <v>9</v>
      </c>
      <c r="AE59" s="5">
        <v>6</v>
      </c>
      <c r="AF59" s="5">
        <v>14</v>
      </c>
      <c r="AG59" s="5">
        <v>5</v>
      </c>
      <c r="AH59" s="7">
        <f t="shared" si="6"/>
        <v>79</v>
      </c>
      <c r="AI59" s="7">
        <f t="shared" si="7"/>
        <v>40</v>
      </c>
      <c r="AJ59" s="7">
        <f t="shared" si="8"/>
        <v>39</v>
      </c>
      <c r="AK59" s="19"/>
      <c r="AL59" s="19"/>
      <c r="AM59" s="19"/>
      <c r="AN59" s="19"/>
      <c r="AO59" s="19"/>
      <c r="AP59" s="19"/>
      <c r="AQ59" s="19"/>
      <c r="AR59" s="19"/>
      <c r="AS59" s="19">
        <v>4</v>
      </c>
      <c r="AT59" s="19">
        <v>3</v>
      </c>
      <c r="AU59" s="19">
        <v>1</v>
      </c>
      <c r="AV59" s="19">
        <v>0</v>
      </c>
      <c r="AW59" s="19">
        <v>4</v>
      </c>
      <c r="AX59" s="19">
        <v>2</v>
      </c>
      <c r="AY59" s="20">
        <v>1</v>
      </c>
      <c r="AZ59" s="19">
        <v>0</v>
      </c>
      <c r="BA59" s="19">
        <v>5</v>
      </c>
      <c r="BB59" s="19">
        <v>1</v>
      </c>
      <c r="BC59" s="10">
        <f t="shared" si="0"/>
        <v>15</v>
      </c>
      <c r="BD59" s="10">
        <f t="shared" si="0"/>
        <v>6</v>
      </c>
      <c r="BE59" s="10">
        <f t="shared" si="1"/>
        <v>9</v>
      </c>
      <c r="BF59" s="21">
        <v>5</v>
      </c>
      <c r="BG59" s="21">
        <v>1</v>
      </c>
      <c r="BH59" s="21">
        <v>10</v>
      </c>
      <c r="BI59" s="21">
        <v>6</v>
      </c>
      <c r="BJ59" s="21">
        <v>3</v>
      </c>
      <c r="BK59" s="21">
        <v>1</v>
      </c>
      <c r="BL59" s="21">
        <v>6</v>
      </c>
      <c r="BM59" s="21">
        <v>6</v>
      </c>
      <c r="BN59" s="21"/>
      <c r="BO59" s="21"/>
      <c r="BP59" s="21">
        <v>9</v>
      </c>
      <c r="BQ59" s="22">
        <v>4</v>
      </c>
      <c r="BR59" s="22">
        <v>15</v>
      </c>
      <c r="BS59" s="22">
        <v>7</v>
      </c>
      <c r="BT59" s="22">
        <v>9</v>
      </c>
      <c r="BU59" s="22">
        <v>6</v>
      </c>
      <c r="BV59" s="22">
        <v>14</v>
      </c>
      <c r="BW59" s="22">
        <v>5</v>
      </c>
      <c r="BX59" s="13">
        <f t="shared" si="2"/>
        <v>71</v>
      </c>
      <c r="BY59" s="13">
        <f t="shared" si="3"/>
        <v>36</v>
      </c>
      <c r="BZ59" s="13">
        <f t="shared" si="4"/>
        <v>35</v>
      </c>
      <c r="CA59" s="23"/>
      <c r="CB59" s="23"/>
      <c r="CC59" s="23"/>
      <c r="CD59" s="23"/>
      <c r="CE59" s="23">
        <v>1</v>
      </c>
      <c r="CF59" s="23"/>
      <c r="CG59" s="23"/>
      <c r="CH59" s="23"/>
      <c r="CI59" s="23"/>
      <c r="CJ59" s="74">
        <v>8</v>
      </c>
      <c r="CK59" s="74" t="s">
        <v>925</v>
      </c>
      <c r="CL59" s="15">
        <f t="shared" si="9"/>
        <v>9</v>
      </c>
      <c r="CM59" s="24"/>
      <c r="CN59" s="24"/>
      <c r="CO59" s="24"/>
      <c r="CP59" s="24"/>
      <c r="CQ59" s="25" t="s">
        <v>1036</v>
      </c>
      <c r="CR59" s="25"/>
      <c r="CS59" s="26" t="s">
        <v>1041</v>
      </c>
    </row>
    <row r="60" spans="1:97" s="104" customFormat="1" ht="14.1" customHeight="1">
      <c r="A60" s="2" t="s">
        <v>448</v>
      </c>
      <c r="B60" s="31" t="s">
        <v>446</v>
      </c>
      <c r="C60" s="28" t="s">
        <v>297</v>
      </c>
      <c r="D60" s="28" t="s">
        <v>297</v>
      </c>
      <c r="E60" s="28" t="s">
        <v>436</v>
      </c>
      <c r="F60" s="31" t="s">
        <v>449</v>
      </c>
      <c r="G60" s="28" t="s">
        <v>352</v>
      </c>
      <c r="H60" s="28" t="s">
        <v>353</v>
      </c>
      <c r="I60" s="28" t="s">
        <v>300</v>
      </c>
      <c r="J60" s="30" t="s">
        <v>50</v>
      </c>
      <c r="K60" s="30" t="s">
        <v>315</v>
      </c>
      <c r="L60" s="28" t="s">
        <v>445</v>
      </c>
      <c r="M60" s="28" t="s">
        <v>303</v>
      </c>
      <c r="N60" s="52">
        <v>0</v>
      </c>
      <c r="O60" s="52">
        <v>0</v>
      </c>
      <c r="P60" s="5">
        <v>1</v>
      </c>
      <c r="Q60" s="5">
        <v>1</v>
      </c>
      <c r="R60" s="5">
        <v>1</v>
      </c>
      <c r="S60" s="5">
        <v>1</v>
      </c>
      <c r="T60" s="5"/>
      <c r="U60" s="5"/>
      <c r="V60" s="5">
        <v>1</v>
      </c>
      <c r="W60" s="5">
        <v>1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7">
        <f t="shared" si="6"/>
        <v>3</v>
      </c>
      <c r="AI60" s="7">
        <f t="shared" si="7"/>
        <v>3</v>
      </c>
      <c r="AJ60" s="7">
        <f t="shared" si="8"/>
        <v>0</v>
      </c>
      <c r="AK60" s="19">
        <v>1</v>
      </c>
      <c r="AL60" s="19">
        <v>1</v>
      </c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0"/>
      <c r="AZ60" s="19"/>
      <c r="BA60" s="19"/>
      <c r="BB60" s="19"/>
      <c r="BC60" s="10">
        <f t="shared" si="0"/>
        <v>1</v>
      </c>
      <c r="BD60" s="10">
        <f t="shared" si="0"/>
        <v>1</v>
      </c>
      <c r="BE60" s="10">
        <f t="shared" si="1"/>
        <v>0</v>
      </c>
      <c r="BF60" s="21">
        <v>1</v>
      </c>
      <c r="BG60" s="21">
        <v>1</v>
      </c>
      <c r="BH60" s="21">
        <v>1</v>
      </c>
      <c r="BI60" s="21">
        <v>1</v>
      </c>
      <c r="BJ60" s="21"/>
      <c r="BK60" s="21"/>
      <c r="BL60" s="21">
        <v>1</v>
      </c>
      <c r="BM60" s="21">
        <v>1</v>
      </c>
      <c r="BN60" s="21"/>
      <c r="BO60" s="21"/>
      <c r="BP60" s="21"/>
      <c r="BQ60" s="22"/>
      <c r="BR60" s="22"/>
      <c r="BS60" s="22"/>
      <c r="BT60" s="22"/>
      <c r="BU60" s="22"/>
      <c r="BV60" s="22"/>
      <c r="BW60" s="22"/>
      <c r="BX60" s="13">
        <f t="shared" si="2"/>
        <v>3</v>
      </c>
      <c r="BY60" s="13">
        <f t="shared" si="3"/>
        <v>3</v>
      </c>
      <c r="BZ60" s="13">
        <f t="shared" si="4"/>
        <v>0</v>
      </c>
      <c r="CA60" s="23"/>
      <c r="CB60" s="23"/>
      <c r="CC60" s="23"/>
      <c r="CD60" s="23"/>
      <c r="CE60" s="23"/>
      <c r="CF60" s="23"/>
      <c r="CG60" s="23"/>
      <c r="CH60" s="23"/>
      <c r="CI60" s="23"/>
      <c r="CJ60" s="74">
        <v>3</v>
      </c>
      <c r="CK60" s="74">
        <v>124</v>
      </c>
      <c r="CL60" s="15">
        <f t="shared" si="9"/>
        <v>3</v>
      </c>
      <c r="CM60" s="24"/>
      <c r="CN60" s="24"/>
      <c r="CO60" s="24"/>
      <c r="CP60" s="24"/>
      <c r="CQ60" s="25"/>
      <c r="CR60" s="25"/>
      <c r="CS60" s="26"/>
    </row>
    <row r="61" spans="1:97" s="104" customFormat="1" ht="14.1" customHeight="1">
      <c r="A61" s="2" t="s">
        <v>450</v>
      </c>
      <c r="B61" s="31" t="s">
        <v>451</v>
      </c>
      <c r="C61" s="28" t="s">
        <v>297</v>
      </c>
      <c r="D61" s="28" t="s">
        <v>297</v>
      </c>
      <c r="E61" s="28" t="s">
        <v>436</v>
      </c>
      <c r="F61" s="31" t="s">
        <v>452</v>
      </c>
      <c r="G61" s="28" t="s">
        <v>352</v>
      </c>
      <c r="H61" s="28" t="s">
        <v>353</v>
      </c>
      <c r="I61" s="28" t="s">
        <v>300</v>
      </c>
      <c r="J61" s="30" t="s">
        <v>301</v>
      </c>
      <c r="K61" s="30" t="s">
        <v>302</v>
      </c>
      <c r="L61" s="28"/>
      <c r="M61" s="28" t="s">
        <v>303</v>
      </c>
      <c r="N61" s="52">
        <v>8</v>
      </c>
      <c r="O61" s="52">
        <v>5</v>
      </c>
      <c r="P61" s="5">
        <v>12</v>
      </c>
      <c r="Q61" s="5">
        <v>8</v>
      </c>
      <c r="R61" s="5">
        <v>14</v>
      </c>
      <c r="S61" s="5">
        <v>7</v>
      </c>
      <c r="T61" s="5">
        <v>15</v>
      </c>
      <c r="U61" s="5">
        <v>10</v>
      </c>
      <c r="V61" s="5">
        <v>13</v>
      </c>
      <c r="W61" s="5">
        <v>6</v>
      </c>
      <c r="X61" s="5">
        <v>15</v>
      </c>
      <c r="Y61" s="5">
        <v>5</v>
      </c>
      <c r="Z61" s="5">
        <v>19</v>
      </c>
      <c r="AA61" s="5">
        <v>10</v>
      </c>
      <c r="AB61" s="5">
        <v>20</v>
      </c>
      <c r="AC61" s="5">
        <v>13</v>
      </c>
      <c r="AD61" s="5">
        <v>18</v>
      </c>
      <c r="AE61" s="5">
        <v>12</v>
      </c>
      <c r="AF61" s="5">
        <v>21</v>
      </c>
      <c r="AG61" s="5">
        <v>8</v>
      </c>
      <c r="AH61" s="7">
        <f t="shared" si="6"/>
        <v>147</v>
      </c>
      <c r="AI61" s="7">
        <f t="shared" si="7"/>
        <v>79</v>
      </c>
      <c r="AJ61" s="7">
        <f t="shared" si="8"/>
        <v>68</v>
      </c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20"/>
      <c r="AZ61" s="19"/>
      <c r="BA61" s="19"/>
      <c r="BB61" s="19"/>
      <c r="BC61" s="10">
        <f t="shared" si="0"/>
        <v>0</v>
      </c>
      <c r="BD61" s="10">
        <f t="shared" si="0"/>
        <v>0</v>
      </c>
      <c r="BE61" s="10">
        <f t="shared" si="1"/>
        <v>0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2"/>
      <c r="BR61" s="22"/>
      <c r="BS61" s="22"/>
      <c r="BT61" s="22"/>
      <c r="BU61" s="22"/>
      <c r="BV61" s="22"/>
      <c r="BW61" s="22"/>
      <c r="BX61" s="13">
        <f t="shared" si="2"/>
        <v>0</v>
      </c>
      <c r="BY61" s="13">
        <f t="shared" si="3"/>
        <v>0</v>
      </c>
      <c r="BZ61" s="13">
        <f t="shared" si="4"/>
        <v>0</v>
      </c>
      <c r="CA61" s="23">
        <v>1</v>
      </c>
      <c r="CB61" s="23">
        <v>1</v>
      </c>
      <c r="CC61" s="23">
        <v>1</v>
      </c>
      <c r="CD61" s="23">
        <v>1</v>
      </c>
      <c r="CE61" s="23">
        <v>1</v>
      </c>
      <c r="CF61" s="23">
        <v>1</v>
      </c>
      <c r="CG61" s="23">
        <v>1</v>
      </c>
      <c r="CH61" s="23">
        <v>1</v>
      </c>
      <c r="CI61" s="23">
        <v>1</v>
      </c>
      <c r="CJ61" s="74"/>
      <c r="CK61" s="74"/>
      <c r="CL61" s="15">
        <f t="shared" si="9"/>
        <v>9</v>
      </c>
      <c r="CM61" s="24"/>
      <c r="CN61" s="24"/>
      <c r="CO61" s="24"/>
      <c r="CP61" s="24"/>
      <c r="CQ61" s="25" t="s">
        <v>1042</v>
      </c>
      <c r="CR61" s="25" t="s">
        <v>1043</v>
      </c>
      <c r="CS61" s="26" t="s">
        <v>1044</v>
      </c>
    </row>
    <row r="62" spans="1:97" s="104" customFormat="1" ht="14.1" customHeight="1">
      <c r="A62" s="2" t="s">
        <v>453</v>
      </c>
      <c r="B62" s="31" t="s">
        <v>451</v>
      </c>
      <c r="C62" s="28" t="s">
        <v>297</v>
      </c>
      <c r="D62" s="28" t="s">
        <v>297</v>
      </c>
      <c r="E62" s="28" t="s">
        <v>436</v>
      </c>
      <c r="F62" s="31" t="s">
        <v>454</v>
      </c>
      <c r="G62" s="28" t="s">
        <v>352</v>
      </c>
      <c r="H62" s="28" t="s">
        <v>353</v>
      </c>
      <c r="I62" s="28" t="s">
        <v>300</v>
      </c>
      <c r="J62" s="30" t="s">
        <v>50</v>
      </c>
      <c r="K62" s="30" t="s">
        <v>315</v>
      </c>
      <c r="L62" s="28" t="s">
        <v>450</v>
      </c>
      <c r="M62" s="28" t="s">
        <v>303</v>
      </c>
      <c r="N62" s="52">
        <v>0</v>
      </c>
      <c r="O62" s="52">
        <v>0</v>
      </c>
      <c r="P62" s="5">
        <v>3</v>
      </c>
      <c r="Q62" s="5">
        <v>1</v>
      </c>
      <c r="R62" s="5">
        <v>2</v>
      </c>
      <c r="S62" s="5">
        <v>0</v>
      </c>
      <c r="T62" s="5">
        <v>1</v>
      </c>
      <c r="U62" s="5">
        <v>1</v>
      </c>
      <c r="V62" s="5">
        <v>3</v>
      </c>
      <c r="W62" s="5">
        <v>1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7">
        <f t="shared" si="6"/>
        <v>9</v>
      </c>
      <c r="AI62" s="7">
        <f t="shared" si="7"/>
        <v>3</v>
      </c>
      <c r="AJ62" s="7">
        <f t="shared" si="8"/>
        <v>6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20"/>
      <c r="AZ62" s="19"/>
      <c r="BA62" s="19"/>
      <c r="BB62" s="19"/>
      <c r="BC62" s="10">
        <f t="shared" si="0"/>
        <v>0</v>
      </c>
      <c r="BD62" s="10">
        <f t="shared" si="0"/>
        <v>0</v>
      </c>
      <c r="BE62" s="10">
        <f t="shared" si="1"/>
        <v>0</v>
      </c>
      <c r="BF62" s="21">
        <v>3</v>
      </c>
      <c r="BG62" s="21">
        <v>1</v>
      </c>
      <c r="BH62" s="21">
        <v>2</v>
      </c>
      <c r="BI62" s="21">
        <v>0</v>
      </c>
      <c r="BJ62" s="21">
        <v>1</v>
      </c>
      <c r="BK62" s="21">
        <v>1</v>
      </c>
      <c r="BL62" s="21">
        <v>3</v>
      </c>
      <c r="BM62" s="21">
        <v>1</v>
      </c>
      <c r="BN62" s="21"/>
      <c r="BO62" s="21"/>
      <c r="BP62" s="21"/>
      <c r="BQ62" s="22"/>
      <c r="BR62" s="22"/>
      <c r="BS62" s="22"/>
      <c r="BT62" s="22"/>
      <c r="BU62" s="22"/>
      <c r="BV62" s="22"/>
      <c r="BW62" s="22"/>
      <c r="BX62" s="13">
        <f t="shared" si="2"/>
        <v>9</v>
      </c>
      <c r="BY62" s="13">
        <f t="shared" si="3"/>
        <v>3</v>
      </c>
      <c r="BZ62" s="13">
        <f t="shared" si="4"/>
        <v>6</v>
      </c>
      <c r="CA62" s="23"/>
      <c r="CB62" s="23"/>
      <c r="CC62" s="23"/>
      <c r="CD62" s="23"/>
      <c r="CE62" s="23"/>
      <c r="CF62" s="23"/>
      <c r="CG62" s="23"/>
      <c r="CH62" s="23"/>
      <c r="CI62" s="23"/>
      <c r="CJ62" s="74">
        <v>4</v>
      </c>
      <c r="CK62" s="74">
        <v>1234</v>
      </c>
      <c r="CL62" s="15">
        <f t="shared" si="9"/>
        <v>4</v>
      </c>
      <c r="CM62" s="24"/>
      <c r="CN62" s="24"/>
      <c r="CO62" s="24"/>
      <c r="CP62" s="24"/>
      <c r="CQ62" s="25"/>
      <c r="CR62" s="25"/>
      <c r="CS62" s="26"/>
    </row>
    <row r="63" spans="1:97" s="104" customFormat="1" ht="14.1" customHeight="1">
      <c r="A63" s="2" t="s">
        <v>455</v>
      </c>
      <c r="B63" s="31" t="s">
        <v>451</v>
      </c>
      <c r="C63" s="28" t="s">
        <v>297</v>
      </c>
      <c r="D63" s="28" t="s">
        <v>297</v>
      </c>
      <c r="E63" s="28" t="s">
        <v>436</v>
      </c>
      <c r="F63" s="29" t="s">
        <v>456</v>
      </c>
      <c r="G63" s="28" t="s">
        <v>352</v>
      </c>
      <c r="H63" s="28" t="s">
        <v>353</v>
      </c>
      <c r="I63" s="28" t="s">
        <v>300</v>
      </c>
      <c r="J63" s="30" t="s">
        <v>301</v>
      </c>
      <c r="K63" s="30" t="s">
        <v>315</v>
      </c>
      <c r="L63" s="28" t="s">
        <v>450</v>
      </c>
      <c r="M63" s="28" t="s">
        <v>303</v>
      </c>
      <c r="N63" s="52">
        <v>0</v>
      </c>
      <c r="O63" s="52">
        <v>0</v>
      </c>
      <c r="P63" s="5"/>
      <c r="Q63" s="5"/>
      <c r="R63" s="5">
        <v>1</v>
      </c>
      <c r="S63" s="5">
        <v>0</v>
      </c>
      <c r="T63" s="5">
        <v>2</v>
      </c>
      <c r="U63" s="5">
        <v>1</v>
      </c>
      <c r="V63" s="5">
        <v>1</v>
      </c>
      <c r="W63" s="5">
        <v>0</v>
      </c>
      <c r="X63" s="5">
        <v>2</v>
      </c>
      <c r="Y63" s="5">
        <v>1</v>
      </c>
      <c r="Z63" s="5">
        <v>2</v>
      </c>
      <c r="AA63" s="5">
        <v>2</v>
      </c>
      <c r="AB63" s="5">
        <v>1</v>
      </c>
      <c r="AC63" s="5">
        <v>0</v>
      </c>
      <c r="AD63" s="5">
        <v>5</v>
      </c>
      <c r="AE63" s="5">
        <v>1</v>
      </c>
      <c r="AF63" s="5">
        <v>2</v>
      </c>
      <c r="AG63" s="5">
        <v>1</v>
      </c>
      <c r="AH63" s="7">
        <f t="shared" si="6"/>
        <v>16</v>
      </c>
      <c r="AI63" s="7">
        <f t="shared" si="7"/>
        <v>6</v>
      </c>
      <c r="AJ63" s="7">
        <f t="shared" si="8"/>
        <v>10</v>
      </c>
      <c r="AK63" s="19"/>
      <c r="AL63" s="19"/>
      <c r="AM63" s="19"/>
      <c r="AN63" s="19"/>
      <c r="AO63" s="19"/>
      <c r="AP63" s="19"/>
      <c r="AQ63" s="19"/>
      <c r="AR63" s="19"/>
      <c r="AS63" s="19">
        <v>1</v>
      </c>
      <c r="AT63" s="19">
        <v>0</v>
      </c>
      <c r="AU63" s="19"/>
      <c r="AV63" s="19"/>
      <c r="AW63" s="19"/>
      <c r="AX63" s="19"/>
      <c r="AY63" s="20"/>
      <c r="AZ63" s="19"/>
      <c r="BA63" s="19"/>
      <c r="BB63" s="19"/>
      <c r="BC63" s="10">
        <f t="shared" si="0"/>
        <v>1</v>
      </c>
      <c r="BD63" s="10">
        <f t="shared" si="0"/>
        <v>0</v>
      </c>
      <c r="BE63" s="10">
        <f t="shared" si="1"/>
        <v>1</v>
      </c>
      <c r="BF63" s="21"/>
      <c r="BG63" s="21"/>
      <c r="BH63" s="21">
        <v>1</v>
      </c>
      <c r="BI63" s="21">
        <v>0</v>
      </c>
      <c r="BJ63" s="21">
        <v>2</v>
      </c>
      <c r="BK63" s="21">
        <v>1</v>
      </c>
      <c r="BL63" s="21">
        <v>1</v>
      </c>
      <c r="BM63" s="21">
        <v>0</v>
      </c>
      <c r="BN63" s="21">
        <v>2</v>
      </c>
      <c r="BO63" s="21">
        <v>1</v>
      </c>
      <c r="BP63" s="21">
        <v>2</v>
      </c>
      <c r="BQ63" s="22">
        <v>2</v>
      </c>
      <c r="BR63" s="22">
        <v>1</v>
      </c>
      <c r="BS63" s="22">
        <v>0</v>
      </c>
      <c r="BT63" s="22">
        <v>5</v>
      </c>
      <c r="BU63" s="22">
        <v>1</v>
      </c>
      <c r="BV63" s="22">
        <v>2</v>
      </c>
      <c r="BW63" s="22">
        <v>1</v>
      </c>
      <c r="BX63" s="13">
        <f t="shared" si="2"/>
        <v>16</v>
      </c>
      <c r="BY63" s="13">
        <f t="shared" si="3"/>
        <v>6</v>
      </c>
      <c r="BZ63" s="13">
        <f t="shared" si="4"/>
        <v>10</v>
      </c>
      <c r="CA63" s="23"/>
      <c r="CB63" s="23"/>
      <c r="CC63" s="23"/>
      <c r="CD63" s="23"/>
      <c r="CE63" s="23"/>
      <c r="CF63" s="23"/>
      <c r="CG63" s="23"/>
      <c r="CH63" s="23"/>
      <c r="CI63" s="23"/>
      <c r="CJ63" s="74">
        <v>8</v>
      </c>
      <c r="CK63" s="74" t="s">
        <v>926</v>
      </c>
      <c r="CL63" s="15">
        <f t="shared" si="9"/>
        <v>8</v>
      </c>
      <c r="CM63" s="24"/>
      <c r="CN63" s="24"/>
      <c r="CO63" s="24"/>
      <c r="CP63" s="24"/>
      <c r="CQ63" s="25"/>
      <c r="CR63" s="25"/>
      <c r="CS63" s="26"/>
    </row>
    <row r="64" spans="1:97" s="104" customFormat="1" ht="14.1" customHeight="1">
      <c r="A64" s="2" t="s">
        <v>457</v>
      </c>
      <c r="B64" s="31" t="s">
        <v>458</v>
      </c>
      <c r="C64" s="28" t="s">
        <v>297</v>
      </c>
      <c r="D64" s="28" t="s">
        <v>297</v>
      </c>
      <c r="E64" s="28" t="s">
        <v>436</v>
      </c>
      <c r="F64" s="29" t="s">
        <v>459</v>
      </c>
      <c r="G64" s="28" t="s">
        <v>352</v>
      </c>
      <c r="H64" s="28" t="s">
        <v>353</v>
      </c>
      <c r="I64" s="28" t="s">
        <v>300</v>
      </c>
      <c r="J64" s="30" t="s">
        <v>301</v>
      </c>
      <c r="K64" s="30" t="s">
        <v>302</v>
      </c>
      <c r="L64" s="28"/>
      <c r="M64" s="28" t="s">
        <v>303</v>
      </c>
      <c r="N64" s="52">
        <v>0</v>
      </c>
      <c r="O64" s="52">
        <v>0</v>
      </c>
      <c r="P64" s="5">
        <v>8</v>
      </c>
      <c r="Q64" s="5">
        <v>6</v>
      </c>
      <c r="R64" s="5">
        <v>4</v>
      </c>
      <c r="S64" s="5">
        <v>2</v>
      </c>
      <c r="T64" s="5">
        <v>3</v>
      </c>
      <c r="U64" s="5">
        <v>1</v>
      </c>
      <c r="V64" s="5">
        <v>9</v>
      </c>
      <c r="W64" s="5">
        <v>5</v>
      </c>
      <c r="X64" s="5">
        <v>5</v>
      </c>
      <c r="Y64" s="5">
        <v>1</v>
      </c>
      <c r="Z64" s="5">
        <v>8</v>
      </c>
      <c r="AA64" s="5">
        <v>4</v>
      </c>
      <c r="AB64" s="5">
        <v>6</v>
      </c>
      <c r="AC64" s="5">
        <v>5</v>
      </c>
      <c r="AD64" s="5">
        <v>6</v>
      </c>
      <c r="AE64" s="5">
        <v>2</v>
      </c>
      <c r="AF64" s="5">
        <v>5</v>
      </c>
      <c r="AG64" s="5">
        <v>2</v>
      </c>
      <c r="AH64" s="7">
        <f t="shared" si="6"/>
        <v>54</v>
      </c>
      <c r="AI64" s="7">
        <f t="shared" si="7"/>
        <v>28</v>
      </c>
      <c r="AJ64" s="7">
        <f t="shared" si="8"/>
        <v>26</v>
      </c>
      <c r="AK64" s="19">
        <v>1</v>
      </c>
      <c r="AL64" s="19">
        <v>1</v>
      </c>
      <c r="AM64" s="19"/>
      <c r="AN64" s="19"/>
      <c r="AO64" s="19">
        <v>2</v>
      </c>
      <c r="AP64" s="19">
        <v>1</v>
      </c>
      <c r="AQ64" s="19"/>
      <c r="AR64" s="19"/>
      <c r="AS64" s="19">
        <v>1</v>
      </c>
      <c r="AT64" s="19">
        <v>0</v>
      </c>
      <c r="AU64" s="19">
        <v>3</v>
      </c>
      <c r="AV64" s="19">
        <v>0</v>
      </c>
      <c r="AW64" s="19">
        <v>2</v>
      </c>
      <c r="AX64" s="19">
        <v>0</v>
      </c>
      <c r="AY64" s="20">
        <v>4</v>
      </c>
      <c r="AZ64" s="19">
        <v>3</v>
      </c>
      <c r="BA64" s="19">
        <v>4</v>
      </c>
      <c r="BB64" s="19">
        <v>0</v>
      </c>
      <c r="BC64" s="10">
        <f t="shared" si="0"/>
        <v>17</v>
      </c>
      <c r="BD64" s="10">
        <f t="shared" si="0"/>
        <v>5</v>
      </c>
      <c r="BE64" s="10">
        <f t="shared" si="1"/>
        <v>12</v>
      </c>
      <c r="BF64" s="21">
        <v>8</v>
      </c>
      <c r="BG64" s="21">
        <v>6</v>
      </c>
      <c r="BH64" s="21">
        <v>4</v>
      </c>
      <c r="BI64" s="21">
        <v>2</v>
      </c>
      <c r="BJ64" s="21">
        <v>3</v>
      </c>
      <c r="BK64" s="21">
        <v>1</v>
      </c>
      <c r="BL64" s="21">
        <v>9</v>
      </c>
      <c r="BM64" s="21">
        <v>5</v>
      </c>
      <c r="BN64" s="21">
        <v>5</v>
      </c>
      <c r="BO64" s="21">
        <v>1</v>
      </c>
      <c r="BP64" s="21">
        <v>8</v>
      </c>
      <c r="BQ64" s="22">
        <v>4</v>
      </c>
      <c r="BR64" s="22">
        <v>6</v>
      </c>
      <c r="BS64" s="22">
        <v>5</v>
      </c>
      <c r="BT64" s="22">
        <v>6</v>
      </c>
      <c r="BU64" s="22">
        <v>2</v>
      </c>
      <c r="BV64" s="22">
        <v>5</v>
      </c>
      <c r="BW64" s="22">
        <v>2</v>
      </c>
      <c r="BX64" s="13">
        <f t="shared" si="2"/>
        <v>54</v>
      </c>
      <c r="BY64" s="13">
        <f t="shared" si="3"/>
        <v>28</v>
      </c>
      <c r="BZ64" s="13">
        <f t="shared" si="4"/>
        <v>26</v>
      </c>
      <c r="CA64" s="23"/>
      <c r="CB64" s="23"/>
      <c r="CC64" s="23"/>
      <c r="CD64" s="23"/>
      <c r="CE64" s="23"/>
      <c r="CF64" s="23"/>
      <c r="CG64" s="23"/>
      <c r="CH64" s="23"/>
      <c r="CI64" s="23"/>
      <c r="CJ64" s="74">
        <v>9</v>
      </c>
      <c r="CK64" s="74" t="s">
        <v>923</v>
      </c>
      <c r="CL64" s="15">
        <f t="shared" si="9"/>
        <v>9</v>
      </c>
      <c r="CM64" s="24"/>
      <c r="CN64" s="24"/>
      <c r="CO64" s="24"/>
      <c r="CP64" s="24"/>
      <c r="CQ64" s="25" t="s">
        <v>1045</v>
      </c>
      <c r="CR64" s="25"/>
      <c r="CS64" s="26" t="s">
        <v>1046</v>
      </c>
    </row>
    <row r="65" spans="1:97" s="104" customFormat="1" ht="14.1" customHeight="1">
      <c r="A65" s="2" t="s">
        <v>460</v>
      </c>
      <c r="B65" s="31" t="s">
        <v>461</v>
      </c>
      <c r="C65" s="28" t="s">
        <v>297</v>
      </c>
      <c r="D65" s="28" t="s">
        <v>297</v>
      </c>
      <c r="E65" s="28" t="s">
        <v>436</v>
      </c>
      <c r="F65" s="29" t="s">
        <v>462</v>
      </c>
      <c r="G65" s="28" t="s">
        <v>352</v>
      </c>
      <c r="H65" s="28" t="s">
        <v>353</v>
      </c>
      <c r="I65" s="28" t="s">
        <v>300</v>
      </c>
      <c r="J65" s="30" t="s">
        <v>301</v>
      </c>
      <c r="K65" s="30" t="s">
        <v>302</v>
      </c>
      <c r="L65" s="28"/>
      <c r="M65" s="28" t="s">
        <v>303</v>
      </c>
      <c r="N65" s="52">
        <v>0</v>
      </c>
      <c r="O65" s="52">
        <v>0</v>
      </c>
      <c r="P65" s="5">
        <v>3</v>
      </c>
      <c r="Q65" s="5">
        <v>2</v>
      </c>
      <c r="R65" s="5">
        <v>5</v>
      </c>
      <c r="S65" s="5">
        <v>1</v>
      </c>
      <c r="T65" s="5">
        <v>8</v>
      </c>
      <c r="U65" s="5">
        <v>3</v>
      </c>
      <c r="V65" s="5">
        <v>7</v>
      </c>
      <c r="W65" s="5">
        <v>3</v>
      </c>
      <c r="X65" s="5">
        <v>8</v>
      </c>
      <c r="Y65" s="5">
        <v>2</v>
      </c>
      <c r="Z65" s="5">
        <v>13</v>
      </c>
      <c r="AA65" s="5">
        <v>8</v>
      </c>
      <c r="AB65" s="5">
        <v>11</v>
      </c>
      <c r="AC65" s="5">
        <v>7</v>
      </c>
      <c r="AD65" s="5">
        <v>9</v>
      </c>
      <c r="AE65" s="5">
        <v>3</v>
      </c>
      <c r="AF65" s="5">
        <v>11</v>
      </c>
      <c r="AG65" s="5">
        <v>7</v>
      </c>
      <c r="AH65" s="7">
        <f t="shared" si="6"/>
        <v>75</v>
      </c>
      <c r="AI65" s="7">
        <f t="shared" si="7"/>
        <v>36</v>
      </c>
      <c r="AJ65" s="7">
        <f t="shared" si="8"/>
        <v>39</v>
      </c>
      <c r="AK65" s="19"/>
      <c r="AL65" s="19"/>
      <c r="AM65" s="19"/>
      <c r="AN65" s="19"/>
      <c r="AO65" s="19"/>
      <c r="AP65" s="19"/>
      <c r="AQ65" s="19">
        <v>1</v>
      </c>
      <c r="AR65" s="19">
        <v>0</v>
      </c>
      <c r="AS65" s="19"/>
      <c r="AT65" s="19"/>
      <c r="AU65" s="19">
        <v>6</v>
      </c>
      <c r="AV65" s="19">
        <v>3</v>
      </c>
      <c r="AW65" s="19"/>
      <c r="AX65" s="19"/>
      <c r="AY65" s="20">
        <v>2</v>
      </c>
      <c r="AZ65" s="19">
        <v>0</v>
      </c>
      <c r="BA65" s="19">
        <v>5</v>
      </c>
      <c r="BB65" s="19">
        <v>3</v>
      </c>
      <c r="BC65" s="10">
        <f t="shared" si="0"/>
        <v>14</v>
      </c>
      <c r="BD65" s="10">
        <f t="shared" si="0"/>
        <v>6</v>
      </c>
      <c r="BE65" s="10">
        <f t="shared" si="1"/>
        <v>8</v>
      </c>
      <c r="BF65" s="21">
        <v>3</v>
      </c>
      <c r="BG65" s="21">
        <v>2</v>
      </c>
      <c r="BH65" s="21">
        <v>5</v>
      </c>
      <c r="BI65" s="21">
        <v>1</v>
      </c>
      <c r="BJ65" s="21">
        <v>8</v>
      </c>
      <c r="BK65" s="21">
        <v>3</v>
      </c>
      <c r="BL65" s="21">
        <v>7</v>
      </c>
      <c r="BM65" s="21">
        <v>3</v>
      </c>
      <c r="BN65" s="21">
        <v>8</v>
      </c>
      <c r="BO65" s="21">
        <v>2</v>
      </c>
      <c r="BP65" s="21">
        <v>13</v>
      </c>
      <c r="BQ65" s="22">
        <v>8</v>
      </c>
      <c r="BR65" s="22">
        <v>11</v>
      </c>
      <c r="BS65" s="22">
        <v>7</v>
      </c>
      <c r="BT65" s="22">
        <v>9</v>
      </c>
      <c r="BU65" s="22">
        <v>3</v>
      </c>
      <c r="BV65" s="22">
        <v>11</v>
      </c>
      <c r="BW65" s="22">
        <v>7</v>
      </c>
      <c r="BX65" s="13">
        <f t="shared" si="2"/>
        <v>75</v>
      </c>
      <c r="BY65" s="13">
        <f t="shared" si="3"/>
        <v>36</v>
      </c>
      <c r="BZ65" s="13">
        <f t="shared" si="4"/>
        <v>39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74">
        <v>9</v>
      </c>
      <c r="CK65" s="74" t="s">
        <v>923</v>
      </c>
      <c r="CL65" s="15">
        <f t="shared" si="9"/>
        <v>9</v>
      </c>
      <c r="CM65" s="24"/>
      <c r="CN65" s="24"/>
      <c r="CO65" s="24"/>
      <c r="CP65" s="24"/>
      <c r="CQ65" s="25" t="s">
        <v>1047</v>
      </c>
      <c r="CR65" s="25"/>
      <c r="CS65" s="26" t="s">
        <v>1048</v>
      </c>
    </row>
    <row r="66" spans="1:97" s="104" customFormat="1" ht="14.1" customHeight="1">
      <c r="A66" s="2" t="s">
        <v>927</v>
      </c>
      <c r="B66" s="31" t="s">
        <v>464</v>
      </c>
      <c r="C66" s="28" t="s">
        <v>297</v>
      </c>
      <c r="D66" s="28" t="s">
        <v>297</v>
      </c>
      <c r="E66" s="28" t="s">
        <v>465</v>
      </c>
      <c r="F66" s="29" t="s">
        <v>466</v>
      </c>
      <c r="G66" s="28" t="s">
        <v>352</v>
      </c>
      <c r="H66" s="28" t="s">
        <v>353</v>
      </c>
      <c r="I66" s="28" t="s">
        <v>300</v>
      </c>
      <c r="J66" s="30" t="s">
        <v>339</v>
      </c>
      <c r="K66" s="30" t="s">
        <v>340</v>
      </c>
      <c r="L66" s="28"/>
      <c r="M66" s="28" t="s">
        <v>303</v>
      </c>
      <c r="N66" s="52">
        <v>0</v>
      </c>
      <c r="O66" s="52">
        <v>0</v>
      </c>
      <c r="P66" s="5">
        <v>5</v>
      </c>
      <c r="Q66" s="5">
        <v>3</v>
      </c>
      <c r="R66" s="5">
        <v>6</v>
      </c>
      <c r="S66" s="5">
        <v>4</v>
      </c>
      <c r="T66" s="5">
        <v>4</v>
      </c>
      <c r="U66" s="5">
        <v>2</v>
      </c>
      <c r="V66" s="5">
        <v>7</v>
      </c>
      <c r="W66" s="5">
        <v>3</v>
      </c>
      <c r="X66" s="5">
        <v>6</v>
      </c>
      <c r="Y66" s="5">
        <v>3</v>
      </c>
      <c r="Z66" s="5">
        <v>16</v>
      </c>
      <c r="AA66" s="5">
        <v>8</v>
      </c>
      <c r="AB66" s="5">
        <v>20</v>
      </c>
      <c r="AC66" s="5">
        <v>8</v>
      </c>
      <c r="AD66" s="5">
        <v>15</v>
      </c>
      <c r="AE66" s="5">
        <v>6</v>
      </c>
      <c r="AF66" s="5">
        <v>25</v>
      </c>
      <c r="AG66" s="5">
        <v>10</v>
      </c>
      <c r="AH66" s="7">
        <f t="shared" si="6"/>
        <v>104</v>
      </c>
      <c r="AI66" s="7">
        <f t="shared" si="7"/>
        <v>47</v>
      </c>
      <c r="AJ66" s="7">
        <f t="shared" si="8"/>
        <v>57</v>
      </c>
      <c r="AK66" s="19">
        <v>1</v>
      </c>
      <c r="AL66" s="19">
        <v>0</v>
      </c>
      <c r="AM66" s="19"/>
      <c r="AN66" s="19"/>
      <c r="AO66" s="19"/>
      <c r="AP66" s="19"/>
      <c r="AQ66" s="19"/>
      <c r="AR66" s="19"/>
      <c r="AS66" s="19"/>
      <c r="AT66" s="19"/>
      <c r="AU66" s="19">
        <v>7</v>
      </c>
      <c r="AV66" s="19">
        <v>2</v>
      </c>
      <c r="AW66" s="19">
        <v>6</v>
      </c>
      <c r="AX66" s="19">
        <v>1</v>
      </c>
      <c r="AY66" s="20">
        <v>2</v>
      </c>
      <c r="AZ66" s="19">
        <v>1</v>
      </c>
      <c r="BA66" s="19">
        <v>4</v>
      </c>
      <c r="BB66" s="19">
        <v>1</v>
      </c>
      <c r="BC66" s="10">
        <f t="shared" si="0"/>
        <v>20</v>
      </c>
      <c r="BD66" s="10">
        <f t="shared" si="0"/>
        <v>5</v>
      </c>
      <c r="BE66" s="10">
        <f t="shared" si="1"/>
        <v>15</v>
      </c>
      <c r="BF66" s="21">
        <v>5</v>
      </c>
      <c r="BG66" s="21">
        <v>3</v>
      </c>
      <c r="BH66" s="21">
        <v>6</v>
      </c>
      <c r="BI66" s="21">
        <v>4</v>
      </c>
      <c r="BJ66" s="21">
        <v>4</v>
      </c>
      <c r="BK66" s="21">
        <v>2</v>
      </c>
      <c r="BL66" s="21">
        <v>7</v>
      </c>
      <c r="BM66" s="21">
        <v>3</v>
      </c>
      <c r="BN66" s="21">
        <v>6</v>
      </c>
      <c r="BO66" s="21">
        <v>8</v>
      </c>
      <c r="BP66" s="21">
        <v>16</v>
      </c>
      <c r="BQ66" s="22">
        <v>8</v>
      </c>
      <c r="BR66" s="22">
        <v>20</v>
      </c>
      <c r="BS66" s="22">
        <v>8</v>
      </c>
      <c r="BT66" s="22">
        <v>15</v>
      </c>
      <c r="BU66" s="22">
        <v>6</v>
      </c>
      <c r="BV66" s="22">
        <v>25</v>
      </c>
      <c r="BW66" s="22">
        <v>10</v>
      </c>
      <c r="BX66" s="13">
        <f t="shared" si="2"/>
        <v>104</v>
      </c>
      <c r="BY66" s="13">
        <f t="shared" si="3"/>
        <v>52</v>
      </c>
      <c r="BZ66" s="13">
        <f t="shared" si="4"/>
        <v>52</v>
      </c>
      <c r="CA66" s="23"/>
      <c r="CB66" s="23"/>
      <c r="CC66" s="23"/>
      <c r="CD66" s="23"/>
      <c r="CE66" s="23"/>
      <c r="CF66" s="23">
        <v>1</v>
      </c>
      <c r="CG66" s="23">
        <v>1</v>
      </c>
      <c r="CH66" s="23">
        <v>1</v>
      </c>
      <c r="CI66" s="23">
        <v>1</v>
      </c>
      <c r="CJ66" s="74">
        <v>5</v>
      </c>
      <c r="CK66" s="74">
        <v>135.24</v>
      </c>
      <c r="CL66" s="15">
        <f t="shared" si="9"/>
        <v>9</v>
      </c>
      <c r="CM66" s="24"/>
      <c r="CN66" s="24"/>
      <c r="CO66" s="24"/>
      <c r="CP66" s="24"/>
      <c r="CQ66" s="25" t="s">
        <v>1049</v>
      </c>
      <c r="CR66" s="25"/>
      <c r="CS66" s="26" t="s">
        <v>1050</v>
      </c>
    </row>
    <row r="67" spans="1:97" s="104" customFormat="1" ht="14.1" customHeight="1">
      <c r="A67" s="2" t="s">
        <v>467</v>
      </c>
      <c r="B67" s="29" t="s">
        <v>464</v>
      </c>
      <c r="C67" s="28" t="s">
        <v>297</v>
      </c>
      <c r="D67" s="28" t="s">
        <v>297</v>
      </c>
      <c r="E67" s="28" t="s">
        <v>465</v>
      </c>
      <c r="F67" s="29" t="s">
        <v>468</v>
      </c>
      <c r="G67" s="28" t="s">
        <v>352</v>
      </c>
      <c r="H67" s="28" t="s">
        <v>353</v>
      </c>
      <c r="I67" s="28" t="s">
        <v>300</v>
      </c>
      <c r="J67" s="30" t="s">
        <v>301</v>
      </c>
      <c r="K67" s="30" t="s">
        <v>315</v>
      </c>
      <c r="L67" s="28" t="s">
        <v>469</v>
      </c>
      <c r="M67" s="28" t="s">
        <v>303</v>
      </c>
      <c r="N67" s="52">
        <v>0</v>
      </c>
      <c r="O67" s="52">
        <v>0</v>
      </c>
      <c r="P67" s="5">
        <v>1</v>
      </c>
      <c r="Q67" s="5">
        <v>0</v>
      </c>
      <c r="R67" s="5"/>
      <c r="S67" s="5"/>
      <c r="T67" s="5">
        <v>2</v>
      </c>
      <c r="U67" s="5">
        <v>1</v>
      </c>
      <c r="V67" s="5">
        <v>1</v>
      </c>
      <c r="W67" s="5">
        <v>0</v>
      </c>
      <c r="X67" s="5">
        <v>1</v>
      </c>
      <c r="Y67" s="5">
        <v>0</v>
      </c>
      <c r="Z67" s="5">
        <v>4</v>
      </c>
      <c r="AA67" s="5">
        <v>1</v>
      </c>
      <c r="AB67" s="5">
        <v>2</v>
      </c>
      <c r="AC67" s="5">
        <v>1</v>
      </c>
      <c r="AD67" s="5">
        <v>2</v>
      </c>
      <c r="AE67" s="5">
        <v>1</v>
      </c>
      <c r="AF67" s="5">
        <v>1</v>
      </c>
      <c r="AG67" s="5">
        <v>1</v>
      </c>
      <c r="AH67" s="7">
        <f t="shared" si="6"/>
        <v>14</v>
      </c>
      <c r="AI67" s="7">
        <f t="shared" si="7"/>
        <v>5</v>
      </c>
      <c r="AJ67" s="7">
        <f t="shared" si="8"/>
        <v>9</v>
      </c>
      <c r="AK67" s="19">
        <v>1</v>
      </c>
      <c r="AL67" s="19">
        <v>0</v>
      </c>
      <c r="AM67" s="19"/>
      <c r="AN67" s="19"/>
      <c r="AO67" s="19"/>
      <c r="AP67" s="19"/>
      <c r="AQ67" s="19"/>
      <c r="AR67" s="19"/>
      <c r="AS67" s="19"/>
      <c r="AT67" s="19"/>
      <c r="AU67" s="19">
        <v>1</v>
      </c>
      <c r="AV67" s="19">
        <v>0</v>
      </c>
      <c r="AW67" s="19"/>
      <c r="AX67" s="19"/>
      <c r="AY67" s="20"/>
      <c r="AZ67" s="19"/>
      <c r="BA67" s="19"/>
      <c r="BB67" s="19"/>
      <c r="BC67" s="10">
        <f t="shared" si="0"/>
        <v>2</v>
      </c>
      <c r="BD67" s="10">
        <f t="shared" si="0"/>
        <v>0</v>
      </c>
      <c r="BE67" s="10">
        <f t="shared" si="1"/>
        <v>2</v>
      </c>
      <c r="BF67" s="21">
        <v>1</v>
      </c>
      <c r="BG67" s="21">
        <v>0</v>
      </c>
      <c r="BH67" s="21"/>
      <c r="BI67" s="21"/>
      <c r="BJ67" s="21">
        <v>2</v>
      </c>
      <c r="BK67" s="21">
        <v>1</v>
      </c>
      <c r="BL67" s="21">
        <v>1</v>
      </c>
      <c r="BM67" s="21">
        <v>0</v>
      </c>
      <c r="BN67" s="21">
        <v>1</v>
      </c>
      <c r="BO67" s="21">
        <v>0</v>
      </c>
      <c r="BP67" s="21">
        <v>4</v>
      </c>
      <c r="BQ67" s="22">
        <v>1</v>
      </c>
      <c r="BR67" s="22">
        <v>2</v>
      </c>
      <c r="BS67" s="22">
        <v>1</v>
      </c>
      <c r="BT67" s="22">
        <v>2</v>
      </c>
      <c r="BU67" s="22">
        <v>1</v>
      </c>
      <c r="BV67" s="22">
        <v>1</v>
      </c>
      <c r="BW67" s="22">
        <v>1</v>
      </c>
      <c r="BX67" s="13">
        <f t="shared" si="2"/>
        <v>14</v>
      </c>
      <c r="BY67" s="13">
        <f t="shared" si="3"/>
        <v>5</v>
      </c>
      <c r="BZ67" s="13">
        <f t="shared" si="4"/>
        <v>9</v>
      </c>
      <c r="CA67" s="23"/>
      <c r="CB67" s="23"/>
      <c r="CC67" s="23"/>
      <c r="CD67" s="23"/>
      <c r="CE67" s="23"/>
      <c r="CF67" s="23"/>
      <c r="CG67" s="23"/>
      <c r="CH67" s="23"/>
      <c r="CI67" s="23"/>
      <c r="CJ67" s="74">
        <v>8</v>
      </c>
      <c r="CK67" s="74">
        <v>1345.6789000000001</v>
      </c>
      <c r="CL67" s="15">
        <f t="shared" si="9"/>
        <v>8</v>
      </c>
      <c r="CM67" s="24"/>
      <c r="CN67" s="24"/>
      <c r="CO67" s="24"/>
      <c r="CP67" s="24"/>
      <c r="CQ67" s="25"/>
      <c r="CR67" s="25"/>
      <c r="CS67" s="26"/>
    </row>
    <row r="68" spans="1:97" s="104" customFormat="1" ht="14.1" customHeight="1">
      <c r="A68" s="2" t="s">
        <v>470</v>
      </c>
      <c r="B68" s="29" t="s">
        <v>464</v>
      </c>
      <c r="C68" s="28" t="s">
        <v>297</v>
      </c>
      <c r="D68" s="28" t="s">
        <v>297</v>
      </c>
      <c r="E68" s="28" t="s">
        <v>465</v>
      </c>
      <c r="F68" s="29" t="s">
        <v>471</v>
      </c>
      <c r="G68" s="28" t="s">
        <v>352</v>
      </c>
      <c r="H68" s="28" t="s">
        <v>353</v>
      </c>
      <c r="I68" s="28" t="s">
        <v>300</v>
      </c>
      <c r="J68" s="30" t="s">
        <v>50</v>
      </c>
      <c r="K68" s="30" t="s">
        <v>315</v>
      </c>
      <c r="L68" s="28" t="s">
        <v>469</v>
      </c>
      <c r="M68" s="28" t="s">
        <v>303</v>
      </c>
      <c r="N68" s="52">
        <v>0</v>
      </c>
      <c r="O68" s="52">
        <v>0</v>
      </c>
      <c r="P68" s="5">
        <v>2</v>
      </c>
      <c r="Q68" s="5">
        <v>1</v>
      </c>
      <c r="R68" s="5"/>
      <c r="S68" s="5"/>
      <c r="T68" s="5">
        <v>1</v>
      </c>
      <c r="U68" s="5">
        <v>0</v>
      </c>
      <c r="V68" s="5">
        <v>1</v>
      </c>
      <c r="W68" s="5">
        <v>1</v>
      </c>
      <c r="X68" s="5">
        <v>1</v>
      </c>
      <c r="Y68" s="5">
        <v>1</v>
      </c>
      <c r="Z68" s="5"/>
      <c r="AA68" s="5"/>
      <c r="AB68" s="5"/>
      <c r="AC68" s="5"/>
      <c r="AD68" s="5"/>
      <c r="AE68" s="5"/>
      <c r="AF68" s="5"/>
      <c r="AG68" s="5"/>
      <c r="AH68" s="7">
        <f t="shared" si="6"/>
        <v>5</v>
      </c>
      <c r="AI68" s="7">
        <f t="shared" si="7"/>
        <v>3</v>
      </c>
      <c r="AJ68" s="7">
        <f t="shared" si="8"/>
        <v>2</v>
      </c>
      <c r="AK68" s="19">
        <v>1</v>
      </c>
      <c r="AL68" s="19">
        <v>0</v>
      </c>
      <c r="AM68" s="19"/>
      <c r="AN68" s="19"/>
      <c r="AO68" s="19"/>
      <c r="AP68" s="19"/>
      <c r="AQ68" s="19"/>
      <c r="AR68" s="19"/>
      <c r="AS68" s="19">
        <v>1</v>
      </c>
      <c r="AT68" s="19">
        <v>0</v>
      </c>
      <c r="AU68" s="19"/>
      <c r="AV68" s="19"/>
      <c r="AW68" s="19"/>
      <c r="AX68" s="19"/>
      <c r="AY68" s="20"/>
      <c r="AZ68" s="19"/>
      <c r="BA68" s="19"/>
      <c r="BB68" s="19"/>
      <c r="BC68" s="10">
        <f t="shared" si="0"/>
        <v>2</v>
      </c>
      <c r="BD68" s="10">
        <f t="shared" si="0"/>
        <v>0</v>
      </c>
      <c r="BE68" s="10">
        <f t="shared" si="1"/>
        <v>2</v>
      </c>
      <c r="BF68" s="21">
        <v>2</v>
      </c>
      <c r="BG68" s="21">
        <v>1</v>
      </c>
      <c r="BH68" s="21"/>
      <c r="BI68" s="21"/>
      <c r="BJ68" s="21">
        <v>1</v>
      </c>
      <c r="BK68" s="21">
        <v>0</v>
      </c>
      <c r="BL68" s="21">
        <v>1</v>
      </c>
      <c r="BM68" s="21">
        <v>1</v>
      </c>
      <c r="BN68" s="21">
        <v>1</v>
      </c>
      <c r="BO68" s="21">
        <v>1</v>
      </c>
      <c r="BP68" s="21"/>
      <c r="BQ68" s="22"/>
      <c r="BR68" s="22"/>
      <c r="BS68" s="22"/>
      <c r="BT68" s="22"/>
      <c r="BU68" s="22"/>
      <c r="BV68" s="22"/>
      <c r="BW68" s="22"/>
      <c r="BX68" s="13">
        <f t="shared" si="2"/>
        <v>5</v>
      </c>
      <c r="BY68" s="13">
        <f t="shared" si="3"/>
        <v>3</v>
      </c>
      <c r="BZ68" s="13">
        <f t="shared" si="4"/>
        <v>2</v>
      </c>
      <c r="CA68" s="23"/>
      <c r="CB68" s="23"/>
      <c r="CC68" s="23"/>
      <c r="CD68" s="23"/>
      <c r="CE68" s="23"/>
      <c r="CF68" s="23"/>
      <c r="CG68" s="23"/>
      <c r="CH68" s="23"/>
      <c r="CI68" s="23"/>
      <c r="CJ68" s="74">
        <v>4</v>
      </c>
      <c r="CK68" s="74">
        <v>1345</v>
      </c>
      <c r="CL68" s="15">
        <f t="shared" si="9"/>
        <v>4</v>
      </c>
      <c r="CM68" s="24"/>
      <c r="CN68" s="24"/>
      <c r="CO68" s="24"/>
      <c r="CP68" s="24"/>
      <c r="CQ68" s="25"/>
      <c r="CR68" s="25"/>
      <c r="CS68" s="26"/>
    </row>
    <row r="69" spans="1:97" s="104" customFormat="1" ht="14.1" customHeight="1">
      <c r="A69" s="2" t="s">
        <v>472</v>
      </c>
      <c r="B69" s="29" t="s">
        <v>464</v>
      </c>
      <c r="C69" s="28" t="s">
        <v>297</v>
      </c>
      <c r="D69" s="28" t="s">
        <v>297</v>
      </c>
      <c r="E69" s="28" t="s">
        <v>465</v>
      </c>
      <c r="F69" s="29" t="s">
        <v>473</v>
      </c>
      <c r="G69" s="28" t="s">
        <v>352</v>
      </c>
      <c r="H69" s="28" t="s">
        <v>353</v>
      </c>
      <c r="I69" s="28" t="s">
        <v>300</v>
      </c>
      <c r="J69" s="30" t="s">
        <v>50</v>
      </c>
      <c r="K69" s="30" t="s">
        <v>315</v>
      </c>
      <c r="L69" s="28" t="s">
        <v>469</v>
      </c>
      <c r="M69" s="28" t="s">
        <v>303</v>
      </c>
      <c r="N69" s="52">
        <v>0</v>
      </c>
      <c r="O69" s="52">
        <v>0</v>
      </c>
      <c r="P69" s="5">
        <v>3</v>
      </c>
      <c r="Q69" s="5">
        <v>1</v>
      </c>
      <c r="R69" s="5">
        <v>2</v>
      </c>
      <c r="S69" s="5">
        <v>1</v>
      </c>
      <c r="T69" s="5">
        <v>3</v>
      </c>
      <c r="U69" s="5">
        <v>2</v>
      </c>
      <c r="V69" s="5">
        <v>4</v>
      </c>
      <c r="W69" s="5">
        <v>1</v>
      </c>
      <c r="X69" s="5">
        <v>4</v>
      </c>
      <c r="Y69" s="5">
        <v>1</v>
      </c>
      <c r="Z69" s="5"/>
      <c r="AA69" s="5"/>
      <c r="AB69" s="5"/>
      <c r="AC69" s="5"/>
      <c r="AD69" s="5"/>
      <c r="AE69" s="5"/>
      <c r="AF69" s="5"/>
      <c r="AG69" s="5"/>
      <c r="AH69" s="7">
        <f t="shared" si="6"/>
        <v>16</v>
      </c>
      <c r="AI69" s="7">
        <f t="shared" si="7"/>
        <v>6</v>
      </c>
      <c r="AJ69" s="7">
        <f t="shared" si="8"/>
        <v>10</v>
      </c>
      <c r="AK69" s="19"/>
      <c r="AL69" s="19"/>
      <c r="AM69" s="19"/>
      <c r="AN69" s="19"/>
      <c r="AO69" s="19"/>
      <c r="AP69" s="19"/>
      <c r="AQ69" s="19"/>
      <c r="AR69" s="19"/>
      <c r="AS69" s="19">
        <v>1</v>
      </c>
      <c r="AT69" s="19">
        <v>0</v>
      </c>
      <c r="AU69" s="19"/>
      <c r="AV69" s="19"/>
      <c r="AW69" s="19"/>
      <c r="AX69" s="19"/>
      <c r="AY69" s="20"/>
      <c r="AZ69" s="19"/>
      <c r="BA69" s="19"/>
      <c r="BB69" s="19"/>
      <c r="BC69" s="10">
        <f t="shared" si="0"/>
        <v>1</v>
      </c>
      <c r="BD69" s="10">
        <f t="shared" si="0"/>
        <v>0</v>
      </c>
      <c r="BE69" s="10">
        <f t="shared" si="1"/>
        <v>1</v>
      </c>
      <c r="BF69" s="21">
        <v>3</v>
      </c>
      <c r="BG69" s="21">
        <v>1</v>
      </c>
      <c r="BH69" s="21">
        <v>2</v>
      </c>
      <c r="BI69" s="21">
        <v>1</v>
      </c>
      <c r="BJ69" s="21">
        <v>3</v>
      </c>
      <c r="BK69" s="21">
        <v>2</v>
      </c>
      <c r="BL69" s="21">
        <v>4</v>
      </c>
      <c r="BM69" s="21">
        <v>1</v>
      </c>
      <c r="BN69" s="21">
        <v>4</v>
      </c>
      <c r="BO69" s="21">
        <v>1</v>
      </c>
      <c r="BP69" s="21"/>
      <c r="BQ69" s="22"/>
      <c r="BR69" s="22"/>
      <c r="BS69" s="22"/>
      <c r="BT69" s="22"/>
      <c r="BU69" s="22"/>
      <c r="BV69" s="22"/>
      <c r="BW69" s="22"/>
      <c r="BX69" s="13">
        <f t="shared" si="2"/>
        <v>16</v>
      </c>
      <c r="BY69" s="13">
        <f t="shared" si="3"/>
        <v>6</v>
      </c>
      <c r="BZ69" s="13">
        <f t="shared" si="4"/>
        <v>10</v>
      </c>
      <c r="CA69" s="23"/>
      <c r="CB69" s="23"/>
      <c r="CC69" s="23"/>
      <c r="CD69" s="23"/>
      <c r="CE69" s="23"/>
      <c r="CF69" s="23"/>
      <c r="CG69" s="23"/>
      <c r="CH69" s="23"/>
      <c r="CI69" s="23"/>
      <c r="CJ69" s="74">
        <v>5</v>
      </c>
      <c r="CK69" s="74">
        <v>12345</v>
      </c>
      <c r="CL69" s="15">
        <f t="shared" si="9"/>
        <v>5</v>
      </c>
      <c r="CM69" s="24"/>
      <c r="CN69" s="24"/>
      <c r="CO69" s="24"/>
      <c r="CP69" s="24"/>
      <c r="CQ69" s="25"/>
      <c r="CR69" s="25"/>
      <c r="CS69" s="26"/>
    </row>
    <row r="70" spans="1:97" s="104" customFormat="1" ht="14.1" customHeight="1">
      <c r="A70" s="2" t="s">
        <v>474</v>
      </c>
      <c r="B70" s="29" t="s">
        <v>475</v>
      </c>
      <c r="C70" s="28" t="s">
        <v>297</v>
      </c>
      <c r="D70" s="28" t="s">
        <v>297</v>
      </c>
      <c r="E70" s="28" t="s">
        <v>465</v>
      </c>
      <c r="F70" s="29" t="s">
        <v>476</v>
      </c>
      <c r="G70" s="28" t="s">
        <v>352</v>
      </c>
      <c r="H70" s="28" t="s">
        <v>353</v>
      </c>
      <c r="I70" s="28" t="s">
        <v>300</v>
      </c>
      <c r="J70" s="30" t="s">
        <v>301</v>
      </c>
      <c r="K70" s="30" t="s">
        <v>302</v>
      </c>
      <c r="L70" s="28"/>
      <c r="M70" s="28" t="s">
        <v>303</v>
      </c>
      <c r="N70" s="52">
        <v>0</v>
      </c>
      <c r="O70" s="52">
        <v>0</v>
      </c>
      <c r="P70" s="5">
        <v>3</v>
      </c>
      <c r="Q70" s="5">
        <v>1</v>
      </c>
      <c r="R70" s="5">
        <v>5</v>
      </c>
      <c r="S70" s="5">
        <v>2</v>
      </c>
      <c r="T70" s="5">
        <v>6</v>
      </c>
      <c r="U70" s="5">
        <v>1</v>
      </c>
      <c r="V70" s="5">
        <v>7</v>
      </c>
      <c r="W70" s="5">
        <v>2</v>
      </c>
      <c r="X70" s="5">
        <v>8</v>
      </c>
      <c r="Y70" s="5">
        <v>3</v>
      </c>
      <c r="Z70" s="5">
        <v>8</v>
      </c>
      <c r="AA70" s="5">
        <v>4</v>
      </c>
      <c r="AB70" s="5">
        <v>8</v>
      </c>
      <c r="AC70" s="5">
        <v>4</v>
      </c>
      <c r="AD70" s="5">
        <v>9</v>
      </c>
      <c r="AE70" s="5">
        <v>6</v>
      </c>
      <c r="AF70" s="5">
        <v>15</v>
      </c>
      <c r="AG70" s="5">
        <v>3</v>
      </c>
      <c r="AH70" s="7">
        <f t="shared" si="6"/>
        <v>69</v>
      </c>
      <c r="AI70" s="7">
        <f t="shared" si="7"/>
        <v>26</v>
      </c>
      <c r="AJ70" s="7">
        <f t="shared" si="8"/>
        <v>43</v>
      </c>
      <c r="AK70" s="19">
        <v>2</v>
      </c>
      <c r="AL70" s="19">
        <v>1</v>
      </c>
      <c r="AM70" s="19">
        <v>1</v>
      </c>
      <c r="AN70" s="19">
        <v>1</v>
      </c>
      <c r="AO70" s="19">
        <v>2</v>
      </c>
      <c r="AP70" s="19">
        <v>0</v>
      </c>
      <c r="AQ70" s="19">
        <v>2</v>
      </c>
      <c r="AR70" s="19">
        <v>1</v>
      </c>
      <c r="AS70" s="19">
        <v>4</v>
      </c>
      <c r="AT70" s="19">
        <v>1</v>
      </c>
      <c r="AU70" s="19">
        <v>6</v>
      </c>
      <c r="AV70" s="19">
        <v>2</v>
      </c>
      <c r="AW70" s="19">
        <v>5</v>
      </c>
      <c r="AX70" s="19">
        <v>1</v>
      </c>
      <c r="AY70" s="20">
        <v>4</v>
      </c>
      <c r="AZ70" s="19">
        <v>1</v>
      </c>
      <c r="BA70" s="19">
        <v>8</v>
      </c>
      <c r="BB70" s="19">
        <v>1</v>
      </c>
      <c r="BC70" s="10">
        <f t="shared" ref="BC70:BD132" si="10">SUM(AK70,AM70,AO70,AQ70,AS70,AU70,AW70,AY70,BA70)</f>
        <v>34</v>
      </c>
      <c r="BD70" s="10">
        <f t="shared" si="10"/>
        <v>9</v>
      </c>
      <c r="BE70" s="10">
        <f t="shared" ref="BE70:BE133" si="11">BC70-BD70</f>
        <v>25</v>
      </c>
      <c r="BF70" s="21">
        <v>3</v>
      </c>
      <c r="BG70" s="21">
        <v>1</v>
      </c>
      <c r="BH70" s="21">
        <v>5</v>
      </c>
      <c r="BI70" s="21">
        <v>2</v>
      </c>
      <c r="BJ70" s="21">
        <v>6</v>
      </c>
      <c r="BK70" s="21">
        <v>1</v>
      </c>
      <c r="BL70" s="21">
        <v>7</v>
      </c>
      <c r="BM70" s="21">
        <v>2</v>
      </c>
      <c r="BN70" s="21">
        <v>8</v>
      </c>
      <c r="BO70" s="21">
        <v>3</v>
      </c>
      <c r="BP70" s="21">
        <v>8</v>
      </c>
      <c r="BQ70" s="22">
        <v>4</v>
      </c>
      <c r="BR70" s="22">
        <v>8</v>
      </c>
      <c r="BS70" s="22">
        <v>4</v>
      </c>
      <c r="BT70" s="22">
        <v>9</v>
      </c>
      <c r="BU70" s="22">
        <v>6</v>
      </c>
      <c r="BV70" s="22">
        <v>15</v>
      </c>
      <c r="BW70" s="22">
        <v>3</v>
      </c>
      <c r="BX70" s="13">
        <f t="shared" ref="BX70:BX133" si="12">BF70+BH70+BJ70+BL70+BN70+BP70+BR70+BT70+BV70</f>
        <v>69</v>
      </c>
      <c r="BY70" s="13">
        <f t="shared" ref="BY70:BY133" si="13">SUM(BG70,BI70,BK70,BM70,BO70,BQ70,BS70,BU70,BW70)</f>
        <v>26</v>
      </c>
      <c r="BZ70" s="13">
        <f t="shared" ref="BZ70:BZ133" si="14">BX70-BY70</f>
        <v>43</v>
      </c>
      <c r="CA70" s="23"/>
      <c r="CB70" s="23"/>
      <c r="CC70" s="23"/>
      <c r="CD70" s="23"/>
      <c r="CE70" s="23"/>
      <c r="CF70" s="23"/>
      <c r="CG70" s="23"/>
      <c r="CH70" s="23"/>
      <c r="CI70" s="23"/>
      <c r="CJ70" s="74">
        <v>9</v>
      </c>
      <c r="CK70" s="74">
        <v>12345.678900000001</v>
      </c>
      <c r="CL70" s="15">
        <f t="shared" si="9"/>
        <v>9</v>
      </c>
      <c r="CM70" s="24"/>
      <c r="CN70" s="24"/>
      <c r="CO70" s="24"/>
      <c r="CP70" s="24"/>
      <c r="CQ70" s="25" t="s">
        <v>1051</v>
      </c>
      <c r="CR70" s="25"/>
      <c r="CS70" s="26" t="s">
        <v>1052</v>
      </c>
    </row>
    <row r="71" spans="1:97" s="104" customFormat="1" ht="14.1" customHeight="1">
      <c r="A71" s="2" t="s">
        <v>477</v>
      </c>
      <c r="B71" s="29" t="s">
        <v>475</v>
      </c>
      <c r="C71" s="28" t="s">
        <v>297</v>
      </c>
      <c r="D71" s="28" t="s">
        <v>297</v>
      </c>
      <c r="E71" s="28" t="s">
        <v>465</v>
      </c>
      <c r="F71" s="29" t="s">
        <v>478</v>
      </c>
      <c r="G71" s="28" t="s">
        <v>352</v>
      </c>
      <c r="H71" s="28" t="s">
        <v>353</v>
      </c>
      <c r="I71" s="28" t="s">
        <v>300</v>
      </c>
      <c r="J71" s="30" t="s">
        <v>50</v>
      </c>
      <c r="K71" s="30" t="s">
        <v>315</v>
      </c>
      <c r="L71" s="28" t="s">
        <v>474</v>
      </c>
      <c r="M71" s="28" t="s">
        <v>303</v>
      </c>
      <c r="N71" s="52">
        <v>0</v>
      </c>
      <c r="O71" s="52">
        <v>0</v>
      </c>
      <c r="P71" s="5">
        <v>2</v>
      </c>
      <c r="Q71" s="5">
        <v>2</v>
      </c>
      <c r="R71" s="5">
        <v>4</v>
      </c>
      <c r="S71" s="5">
        <v>2</v>
      </c>
      <c r="T71" s="5">
        <v>4</v>
      </c>
      <c r="U71" s="5">
        <v>2</v>
      </c>
      <c r="V71" s="5">
        <v>3</v>
      </c>
      <c r="W71" s="5">
        <v>2</v>
      </c>
      <c r="X71" s="5">
        <v>5</v>
      </c>
      <c r="Y71" s="5">
        <v>1</v>
      </c>
      <c r="Z71" s="5"/>
      <c r="AA71" s="5"/>
      <c r="AB71" s="5"/>
      <c r="AC71" s="5"/>
      <c r="AD71" s="5"/>
      <c r="AE71" s="5"/>
      <c r="AF71" s="5"/>
      <c r="AG71" s="5"/>
      <c r="AH71" s="7">
        <f t="shared" ref="AH71:AH134" si="15">SUM(P71,R71,T71,V71,X71,Z71,AB71,AD71,AF71)</f>
        <v>18</v>
      </c>
      <c r="AI71" s="7">
        <f t="shared" ref="AI71:AI134" si="16">SUM(Q71,S71,U71,W71,Y71,AA71,AC71,AE71,AG71)</f>
        <v>9</v>
      </c>
      <c r="AJ71" s="7">
        <f t="shared" ref="AJ71:AJ134" si="17">AH71-AI71</f>
        <v>9</v>
      </c>
      <c r="AK71" s="19"/>
      <c r="AL71" s="19"/>
      <c r="AM71" s="19">
        <v>1</v>
      </c>
      <c r="AN71" s="19">
        <v>0</v>
      </c>
      <c r="AO71" s="19">
        <v>2</v>
      </c>
      <c r="AP71" s="19">
        <v>2</v>
      </c>
      <c r="AQ71" s="19">
        <v>1</v>
      </c>
      <c r="AR71" s="19">
        <v>1</v>
      </c>
      <c r="AS71" s="19">
        <v>2</v>
      </c>
      <c r="AT71" s="19">
        <v>1</v>
      </c>
      <c r="AU71" s="19"/>
      <c r="AV71" s="19"/>
      <c r="AW71" s="19"/>
      <c r="AX71" s="19"/>
      <c r="AY71" s="20"/>
      <c r="AZ71" s="19"/>
      <c r="BA71" s="19"/>
      <c r="BB71" s="19"/>
      <c r="BC71" s="10">
        <f t="shared" si="10"/>
        <v>6</v>
      </c>
      <c r="BD71" s="10">
        <f t="shared" si="10"/>
        <v>4</v>
      </c>
      <c r="BE71" s="10">
        <f t="shared" si="11"/>
        <v>2</v>
      </c>
      <c r="BF71" s="21">
        <v>2</v>
      </c>
      <c r="BG71" s="21">
        <v>2</v>
      </c>
      <c r="BH71" s="21">
        <v>4</v>
      </c>
      <c r="BI71" s="21">
        <v>2</v>
      </c>
      <c r="BJ71" s="21">
        <v>4</v>
      </c>
      <c r="BK71" s="21">
        <v>2</v>
      </c>
      <c r="BL71" s="21">
        <v>3</v>
      </c>
      <c r="BM71" s="21">
        <v>2</v>
      </c>
      <c r="BN71" s="21">
        <v>5</v>
      </c>
      <c r="BO71" s="21">
        <v>1</v>
      </c>
      <c r="BP71" s="21"/>
      <c r="BQ71" s="22"/>
      <c r="BR71" s="22"/>
      <c r="BS71" s="22"/>
      <c r="BT71" s="22"/>
      <c r="BU71" s="22"/>
      <c r="BV71" s="22"/>
      <c r="BW71" s="22"/>
      <c r="BX71" s="13">
        <f t="shared" si="12"/>
        <v>18</v>
      </c>
      <c r="BY71" s="13">
        <f t="shared" si="13"/>
        <v>9</v>
      </c>
      <c r="BZ71" s="13">
        <f t="shared" si="14"/>
        <v>9</v>
      </c>
      <c r="CA71" s="23"/>
      <c r="CB71" s="23"/>
      <c r="CC71" s="23"/>
      <c r="CD71" s="23"/>
      <c r="CE71" s="23"/>
      <c r="CF71" s="23"/>
      <c r="CG71" s="23"/>
      <c r="CH71" s="23"/>
      <c r="CI71" s="23"/>
      <c r="CJ71" s="74">
        <v>5</v>
      </c>
      <c r="CK71" s="74">
        <v>12345</v>
      </c>
      <c r="CL71" s="15">
        <f t="shared" si="9"/>
        <v>5</v>
      </c>
      <c r="CM71" s="24"/>
      <c r="CN71" s="24"/>
      <c r="CO71" s="24"/>
      <c r="CP71" s="24"/>
      <c r="CQ71" s="25"/>
      <c r="CR71" s="25"/>
      <c r="CS71" s="26"/>
    </row>
    <row r="72" spans="1:97" s="104" customFormat="1" ht="14.1" customHeight="1">
      <c r="A72" s="2" t="s">
        <v>479</v>
      </c>
      <c r="B72" s="29" t="s">
        <v>475</v>
      </c>
      <c r="C72" s="28" t="s">
        <v>297</v>
      </c>
      <c r="D72" s="28" t="s">
        <v>297</v>
      </c>
      <c r="E72" s="28" t="s">
        <v>465</v>
      </c>
      <c r="F72" s="29" t="s">
        <v>480</v>
      </c>
      <c r="G72" s="28" t="s">
        <v>352</v>
      </c>
      <c r="H72" s="28" t="s">
        <v>353</v>
      </c>
      <c r="I72" s="28" t="s">
        <v>300</v>
      </c>
      <c r="J72" s="30" t="s">
        <v>50</v>
      </c>
      <c r="K72" s="30" t="s">
        <v>315</v>
      </c>
      <c r="L72" s="28" t="s">
        <v>474</v>
      </c>
      <c r="M72" s="28" t="s">
        <v>303</v>
      </c>
      <c r="N72" s="52">
        <v>0</v>
      </c>
      <c r="O72" s="52">
        <v>0</v>
      </c>
      <c r="P72" s="5">
        <v>2</v>
      </c>
      <c r="Q72" s="5">
        <v>0</v>
      </c>
      <c r="R72" s="5">
        <v>4</v>
      </c>
      <c r="S72" s="5">
        <v>2</v>
      </c>
      <c r="T72" s="5">
        <v>5</v>
      </c>
      <c r="U72" s="5">
        <v>0</v>
      </c>
      <c r="V72" s="5">
        <v>5</v>
      </c>
      <c r="W72" s="5">
        <v>1</v>
      </c>
      <c r="X72" s="5">
        <v>4</v>
      </c>
      <c r="Y72" s="5">
        <v>2</v>
      </c>
      <c r="Z72" s="5"/>
      <c r="AA72" s="5"/>
      <c r="AB72" s="5"/>
      <c r="AC72" s="5"/>
      <c r="AD72" s="5"/>
      <c r="AE72" s="5"/>
      <c r="AF72" s="5"/>
      <c r="AG72" s="5"/>
      <c r="AH72" s="7">
        <f t="shared" si="15"/>
        <v>20</v>
      </c>
      <c r="AI72" s="7">
        <f t="shared" si="16"/>
        <v>5</v>
      </c>
      <c r="AJ72" s="7">
        <f t="shared" si="17"/>
        <v>15</v>
      </c>
      <c r="AK72" s="19">
        <v>1</v>
      </c>
      <c r="AL72" s="19">
        <v>0</v>
      </c>
      <c r="AM72" s="19">
        <v>2</v>
      </c>
      <c r="AN72" s="19">
        <v>1</v>
      </c>
      <c r="AO72" s="19"/>
      <c r="AP72" s="19"/>
      <c r="AQ72" s="19">
        <v>1</v>
      </c>
      <c r="AR72" s="19">
        <v>0</v>
      </c>
      <c r="AS72" s="19">
        <v>1</v>
      </c>
      <c r="AT72" s="19">
        <v>0</v>
      </c>
      <c r="AU72" s="19"/>
      <c r="AV72" s="19"/>
      <c r="AW72" s="19"/>
      <c r="AX72" s="19"/>
      <c r="AY72" s="20"/>
      <c r="AZ72" s="19"/>
      <c r="BA72" s="19"/>
      <c r="BB72" s="19"/>
      <c r="BC72" s="10">
        <f t="shared" si="10"/>
        <v>5</v>
      </c>
      <c r="BD72" s="10">
        <f t="shared" si="10"/>
        <v>1</v>
      </c>
      <c r="BE72" s="10">
        <f t="shared" si="11"/>
        <v>4</v>
      </c>
      <c r="BF72" s="21">
        <v>2</v>
      </c>
      <c r="BG72" s="21">
        <v>0</v>
      </c>
      <c r="BH72" s="21">
        <v>4</v>
      </c>
      <c r="BI72" s="21">
        <v>2</v>
      </c>
      <c r="BJ72" s="21">
        <v>5</v>
      </c>
      <c r="BK72" s="21">
        <v>0</v>
      </c>
      <c r="BL72" s="21">
        <v>5</v>
      </c>
      <c r="BM72" s="21">
        <v>1</v>
      </c>
      <c r="BN72" s="21">
        <v>4</v>
      </c>
      <c r="BO72" s="21">
        <v>2</v>
      </c>
      <c r="BP72" s="21"/>
      <c r="BQ72" s="22"/>
      <c r="BR72" s="22"/>
      <c r="BS72" s="22"/>
      <c r="BT72" s="22"/>
      <c r="BU72" s="22"/>
      <c r="BV72" s="22"/>
      <c r="BW72" s="22"/>
      <c r="BX72" s="13">
        <f t="shared" si="12"/>
        <v>20</v>
      </c>
      <c r="BY72" s="13">
        <f t="shared" si="13"/>
        <v>5</v>
      </c>
      <c r="BZ72" s="13">
        <f t="shared" si="14"/>
        <v>15</v>
      </c>
      <c r="CA72" s="23"/>
      <c r="CB72" s="23"/>
      <c r="CC72" s="23"/>
      <c r="CD72" s="23"/>
      <c r="CE72" s="23"/>
      <c r="CF72" s="23"/>
      <c r="CG72" s="23"/>
      <c r="CH72" s="23"/>
      <c r="CI72" s="23"/>
      <c r="CJ72" s="74">
        <v>5</v>
      </c>
      <c r="CK72" s="74">
        <v>12345</v>
      </c>
      <c r="CL72" s="15">
        <f t="shared" si="9"/>
        <v>5</v>
      </c>
      <c r="CM72" s="24"/>
      <c r="CN72" s="24"/>
      <c r="CO72" s="24"/>
      <c r="CP72" s="24"/>
      <c r="CQ72" s="25"/>
      <c r="CR72" s="25"/>
      <c r="CS72" s="26"/>
    </row>
    <row r="73" spans="1:97" s="104" customFormat="1" ht="14.1" customHeight="1">
      <c r="A73" s="2" t="s">
        <v>481</v>
      </c>
      <c r="B73" s="29" t="s">
        <v>482</v>
      </c>
      <c r="C73" s="28" t="s">
        <v>297</v>
      </c>
      <c r="D73" s="28" t="s">
        <v>297</v>
      </c>
      <c r="E73" s="28" t="s">
        <v>483</v>
      </c>
      <c r="F73" s="29" t="s">
        <v>483</v>
      </c>
      <c r="G73" s="28" t="s">
        <v>352</v>
      </c>
      <c r="H73" s="28" t="s">
        <v>353</v>
      </c>
      <c r="I73" s="28" t="s">
        <v>300</v>
      </c>
      <c r="J73" s="30" t="s">
        <v>339</v>
      </c>
      <c r="K73" s="30" t="s">
        <v>340</v>
      </c>
      <c r="L73" s="28"/>
      <c r="M73" s="28" t="s">
        <v>303</v>
      </c>
      <c r="N73" s="52">
        <v>25</v>
      </c>
      <c r="O73" s="52">
        <v>14</v>
      </c>
      <c r="P73" s="5">
        <v>26</v>
      </c>
      <c r="Q73" s="5">
        <v>14</v>
      </c>
      <c r="R73" s="5">
        <v>41</v>
      </c>
      <c r="S73" s="5">
        <v>22</v>
      </c>
      <c r="T73" s="5">
        <v>36</v>
      </c>
      <c r="U73" s="5">
        <v>19</v>
      </c>
      <c r="V73" s="5">
        <v>39</v>
      </c>
      <c r="W73" s="5">
        <v>17</v>
      </c>
      <c r="X73" s="5">
        <v>33</v>
      </c>
      <c r="Y73" s="5">
        <v>19</v>
      </c>
      <c r="Z73" s="5">
        <v>41</v>
      </c>
      <c r="AA73" s="5">
        <v>15</v>
      </c>
      <c r="AB73" s="5">
        <v>36</v>
      </c>
      <c r="AC73" s="5">
        <v>20</v>
      </c>
      <c r="AD73" s="5">
        <v>32</v>
      </c>
      <c r="AE73" s="5">
        <v>18</v>
      </c>
      <c r="AF73" s="5">
        <v>45</v>
      </c>
      <c r="AG73" s="5">
        <v>22</v>
      </c>
      <c r="AH73" s="7">
        <f t="shared" si="15"/>
        <v>329</v>
      </c>
      <c r="AI73" s="7">
        <f t="shared" si="16"/>
        <v>166</v>
      </c>
      <c r="AJ73" s="7">
        <f t="shared" si="17"/>
        <v>163</v>
      </c>
      <c r="AK73" s="19"/>
      <c r="AL73" s="19"/>
      <c r="AM73" s="19">
        <v>1</v>
      </c>
      <c r="AN73" s="19">
        <v>1</v>
      </c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0">
        <v>2</v>
      </c>
      <c r="AZ73" s="19">
        <v>0</v>
      </c>
      <c r="BA73" s="19"/>
      <c r="BB73" s="19"/>
      <c r="BC73" s="10">
        <f t="shared" si="10"/>
        <v>3</v>
      </c>
      <c r="BD73" s="10">
        <f t="shared" si="10"/>
        <v>1</v>
      </c>
      <c r="BE73" s="10">
        <f t="shared" si="11"/>
        <v>2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2"/>
      <c r="BR73" s="22"/>
      <c r="BS73" s="22"/>
      <c r="BT73" s="22"/>
      <c r="BU73" s="22"/>
      <c r="BV73" s="22"/>
      <c r="BW73" s="22"/>
      <c r="BX73" s="13">
        <f t="shared" si="12"/>
        <v>0</v>
      </c>
      <c r="BY73" s="13">
        <f t="shared" si="13"/>
        <v>0</v>
      </c>
      <c r="BZ73" s="13">
        <f t="shared" si="14"/>
        <v>0</v>
      </c>
      <c r="CA73" s="23">
        <v>1</v>
      </c>
      <c r="CB73" s="23">
        <v>2</v>
      </c>
      <c r="CC73" s="23">
        <v>2</v>
      </c>
      <c r="CD73" s="23">
        <v>2</v>
      </c>
      <c r="CE73" s="23">
        <v>1</v>
      </c>
      <c r="CF73" s="23">
        <v>2</v>
      </c>
      <c r="CG73" s="23">
        <v>1</v>
      </c>
      <c r="CH73" s="23">
        <v>1</v>
      </c>
      <c r="CI73" s="23">
        <v>2</v>
      </c>
      <c r="CJ73" s="74"/>
      <c r="CK73" s="74"/>
      <c r="CL73" s="15">
        <f t="shared" si="9"/>
        <v>14</v>
      </c>
      <c r="CM73" s="24"/>
      <c r="CN73" s="24"/>
      <c r="CO73" s="24"/>
      <c r="CP73" s="24"/>
      <c r="CQ73" s="25" t="s">
        <v>1053</v>
      </c>
      <c r="CR73" s="25" t="s">
        <v>1054</v>
      </c>
      <c r="CS73" s="26" t="s">
        <v>1055</v>
      </c>
    </row>
    <row r="74" spans="1:97" s="104" customFormat="1" ht="14.1" customHeight="1">
      <c r="A74" s="2" t="s">
        <v>484</v>
      </c>
      <c r="B74" s="29" t="s">
        <v>485</v>
      </c>
      <c r="C74" s="28" t="s">
        <v>297</v>
      </c>
      <c r="D74" s="28" t="s">
        <v>297</v>
      </c>
      <c r="E74" s="28" t="s">
        <v>483</v>
      </c>
      <c r="F74" s="29" t="s">
        <v>486</v>
      </c>
      <c r="G74" s="28" t="s">
        <v>352</v>
      </c>
      <c r="H74" s="28" t="s">
        <v>353</v>
      </c>
      <c r="I74" s="28" t="s">
        <v>300</v>
      </c>
      <c r="J74" s="30" t="s">
        <v>301</v>
      </c>
      <c r="K74" s="30" t="s">
        <v>302</v>
      </c>
      <c r="L74" s="28"/>
      <c r="M74" s="28" t="s">
        <v>303</v>
      </c>
      <c r="N74" s="52">
        <v>13</v>
      </c>
      <c r="O74" s="52">
        <v>3</v>
      </c>
      <c r="P74" s="5">
        <v>13</v>
      </c>
      <c r="Q74" s="5">
        <v>3</v>
      </c>
      <c r="R74" s="5">
        <v>9</v>
      </c>
      <c r="S74" s="5">
        <v>6</v>
      </c>
      <c r="T74" s="5">
        <v>7</v>
      </c>
      <c r="U74" s="5">
        <v>5</v>
      </c>
      <c r="V74" s="5">
        <v>12</v>
      </c>
      <c r="W74" s="5">
        <v>6</v>
      </c>
      <c r="X74" s="5">
        <v>16</v>
      </c>
      <c r="Y74" s="5">
        <v>8</v>
      </c>
      <c r="Z74" s="5">
        <v>19</v>
      </c>
      <c r="AA74" s="5">
        <v>9</v>
      </c>
      <c r="AB74" s="5">
        <v>20</v>
      </c>
      <c r="AC74" s="5">
        <v>9</v>
      </c>
      <c r="AD74" s="5">
        <v>16</v>
      </c>
      <c r="AE74" s="5">
        <v>5</v>
      </c>
      <c r="AF74" s="5">
        <v>30</v>
      </c>
      <c r="AG74" s="5">
        <v>16</v>
      </c>
      <c r="AH74" s="7">
        <f t="shared" si="15"/>
        <v>142</v>
      </c>
      <c r="AI74" s="7">
        <f t="shared" si="16"/>
        <v>67</v>
      </c>
      <c r="AJ74" s="7">
        <f t="shared" si="17"/>
        <v>75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0"/>
      <c r="AZ74" s="19"/>
      <c r="BA74" s="19"/>
      <c r="BB74" s="19"/>
      <c r="BC74" s="10">
        <f t="shared" si="10"/>
        <v>0</v>
      </c>
      <c r="BD74" s="10">
        <f t="shared" si="10"/>
        <v>0</v>
      </c>
      <c r="BE74" s="10">
        <f t="shared" si="11"/>
        <v>0</v>
      </c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2"/>
      <c r="BR74" s="22"/>
      <c r="BS74" s="22"/>
      <c r="BT74" s="22"/>
      <c r="BU74" s="22"/>
      <c r="BV74" s="22"/>
      <c r="BW74" s="22"/>
      <c r="BX74" s="13">
        <f t="shared" si="12"/>
        <v>0</v>
      </c>
      <c r="BY74" s="13">
        <f t="shared" si="13"/>
        <v>0</v>
      </c>
      <c r="BZ74" s="13">
        <f t="shared" si="14"/>
        <v>0</v>
      </c>
      <c r="CA74" s="23">
        <v>1</v>
      </c>
      <c r="CB74" s="23">
        <v>1</v>
      </c>
      <c r="CC74" s="23">
        <v>1</v>
      </c>
      <c r="CD74" s="23">
        <v>1</v>
      </c>
      <c r="CE74" s="23">
        <v>1</v>
      </c>
      <c r="CF74" s="23">
        <v>1</v>
      </c>
      <c r="CG74" s="23">
        <v>1</v>
      </c>
      <c r="CH74" s="23">
        <v>1</v>
      </c>
      <c r="CI74" s="23">
        <v>1</v>
      </c>
      <c r="CJ74" s="74"/>
      <c r="CK74" s="74"/>
      <c r="CL74" s="15">
        <f t="shared" si="9"/>
        <v>9</v>
      </c>
      <c r="CM74" s="24"/>
      <c r="CN74" s="24"/>
      <c r="CO74" s="24"/>
      <c r="CP74" s="24"/>
      <c r="CQ74" s="25" t="s">
        <v>1056</v>
      </c>
      <c r="CR74" s="25" t="s">
        <v>1057</v>
      </c>
      <c r="CS74" s="26" t="s">
        <v>1058</v>
      </c>
    </row>
    <row r="75" spans="1:97" s="104" customFormat="1" ht="14.1" customHeight="1">
      <c r="A75" s="2" t="s">
        <v>487</v>
      </c>
      <c r="B75" s="29" t="s">
        <v>488</v>
      </c>
      <c r="C75" s="28" t="s">
        <v>297</v>
      </c>
      <c r="D75" s="28" t="s">
        <v>297</v>
      </c>
      <c r="E75" s="28" t="s">
        <v>483</v>
      </c>
      <c r="F75" s="29" t="s">
        <v>489</v>
      </c>
      <c r="G75" s="28" t="s">
        <v>352</v>
      </c>
      <c r="H75" s="28" t="s">
        <v>353</v>
      </c>
      <c r="I75" s="28" t="s">
        <v>300</v>
      </c>
      <c r="J75" s="30" t="s">
        <v>301</v>
      </c>
      <c r="K75" s="30" t="s">
        <v>302</v>
      </c>
      <c r="L75" s="28"/>
      <c r="M75" s="28" t="s">
        <v>303</v>
      </c>
      <c r="N75" s="52">
        <v>3</v>
      </c>
      <c r="O75" s="52">
        <v>2</v>
      </c>
      <c r="P75" s="5">
        <v>3</v>
      </c>
      <c r="Q75" s="5">
        <v>2</v>
      </c>
      <c r="R75" s="5">
        <v>9</v>
      </c>
      <c r="S75" s="5">
        <v>6</v>
      </c>
      <c r="T75" s="5">
        <v>3</v>
      </c>
      <c r="U75" s="5">
        <v>1</v>
      </c>
      <c r="V75" s="5">
        <v>12</v>
      </c>
      <c r="W75" s="5">
        <v>6</v>
      </c>
      <c r="X75" s="5">
        <v>12</v>
      </c>
      <c r="Y75" s="5">
        <v>7</v>
      </c>
      <c r="Z75" s="5">
        <v>13</v>
      </c>
      <c r="AA75" s="5">
        <v>7</v>
      </c>
      <c r="AB75" s="5">
        <v>9</v>
      </c>
      <c r="AC75" s="5">
        <v>4</v>
      </c>
      <c r="AD75" s="5">
        <v>12</v>
      </c>
      <c r="AE75" s="5">
        <v>6</v>
      </c>
      <c r="AF75" s="5">
        <v>10</v>
      </c>
      <c r="AG75" s="5">
        <v>6</v>
      </c>
      <c r="AH75" s="7">
        <f t="shared" si="15"/>
        <v>83</v>
      </c>
      <c r="AI75" s="7">
        <f t="shared" si="16"/>
        <v>45</v>
      </c>
      <c r="AJ75" s="7">
        <f t="shared" si="17"/>
        <v>38</v>
      </c>
      <c r="AK75" s="19">
        <v>1</v>
      </c>
      <c r="AL75" s="19">
        <v>1</v>
      </c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0"/>
      <c r="AZ75" s="19"/>
      <c r="BA75" s="19"/>
      <c r="BB75" s="19"/>
      <c r="BC75" s="10">
        <f t="shared" si="10"/>
        <v>1</v>
      </c>
      <c r="BD75" s="10">
        <f t="shared" si="10"/>
        <v>1</v>
      </c>
      <c r="BE75" s="10">
        <f t="shared" si="11"/>
        <v>0</v>
      </c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2"/>
      <c r="BR75" s="22"/>
      <c r="BS75" s="22"/>
      <c r="BT75" s="22"/>
      <c r="BU75" s="22"/>
      <c r="BV75" s="22"/>
      <c r="BW75" s="22"/>
      <c r="BX75" s="13">
        <f t="shared" si="12"/>
        <v>0</v>
      </c>
      <c r="BY75" s="13">
        <f t="shared" si="13"/>
        <v>0</v>
      </c>
      <c r="BZ75" s="13">
        <f t="shared" si="14"/>
        <v>0</v>
      </c>
      <c r="CA75" s="23">
        <v>1</v>
      </c>
      <c r="CB75" s="23">
        <v>1</v>
      </c>
      <c r="CC75" s="23">
        <v>1</v>
      </c>
      <c r="CD75" s="23">
        <v>1</v>
      </c>
      <c r="CE75" s="23">
        <v>1</v>
      </c>
      <c r="CF75" s="23">
        <v>1</v>
      </c>
      <c r="CG75" s="23">
        <v>1</v>
      </c>
      <c r="CH75" s="23">
        <v>1</v>
      </c>
      <c r="CI75" s="23">
        <v>1</v>
      </c>
      <c r="CJ75" s="74"/>
      <c r="CK75" s="74"/>
      <c r="CL75" s="15">
        <f t="shared" si="9"/>
        <v>9</v>
      </c>
      <c r="CM75" s="24"/>
      <c r="CN75" s="24"/>
      <c r="CO75" s="24"/>
      <c r="CP75" s="24"/>
      <c r="CQ75" s="25" t="s">
        <v>1059</v>
      </c>
      <c r="CR75" s="25"/>
      <c r="CS75" s="26" t="s">
        <v>1060</v>
      </c>
    </row>
    <row r="76" spans="1:97" s="104" customFormat="1" ht="14.1" customHeight="1">
      <c r="A76" s="2" t="s">
        <v>490</v>
      </c>
      <c r="B76" s="29" t="s">
        <v>491</v>
      </c>
      <c r="C76" s="28" t="s">
        <v>297</v>
      </c>
      <c r="D76" s="28" t="s">
        <v>297</v>
      </c>
      <c r="E76" s="28" t="s">
        <v>483</v>
      </c>
      <c r="F76" s="29" t="s">
        <v>492</v>
      </c>
      <c r="G76" s="28" t="s">
        <v>352</v>
      </c>
      <c r="H76" s="28" t="s">
        <v>353</v>
      </c>
      <c r="I76" s="28" t="s">
        <v>300</v>
      </c>
      <c r="J76" s="30" t="s">
        <v>301</v>
      </c>
      <c r="K76" s="30" t="s">
        <v>302</v>
      </c>
      <c r="L76" s="28"/>
      <c r="M76" s="28" t="s">
        <v>303</v>
      </c>
      <c r="N76" s="52">
        <v>11</v>
      </c>
      <c r="O76" s="52">
        <v>4</v>
      </c>
      <c r="P76" s="5">
        <v>11</v>
      </c>
      <c r="Q76" s="5">
        <v>4</v>
      </c>
      <c r="R76" s="5">
        <v>15</v>
      </c>
      <c r="S76" s="5">
        <v>4</v>
      </c>
      <c r="T76" s="5">
        <v>11</v>
      </c>
      <c r="U76" s="5">
        <v>4</v>
      </c>
      <c r="V76" s="5">
        <v>19</v>
      </c>
      <c r="W76" s="5">
        <v>10</v>
      </c>
      <c r="X76" s="5">
        <v>15</v>
      </c>
      <c r="Y76" s="5">
        <v>11</v>
      </c>
      <c r="Z76" s="5">
        <v>15</v>
      </c>
      <c r="AA76" s="5">
        <v>6</v>
      </c>
      <c r="AB76" s="5">
        <v>20</v>
      </c>
      <c r="AC76" s="5">
        <v>14</v>
      </c>
      <c r="AD76" s="5">
        <v>12</v>
      </c>
      <c r="AE76" s="5">
        <v>4</v>
      </c>
      <c r="AF76" s="5">
        <v>17</v>
      </c>
      <c r="AG76" s="5">
        <v>12</v>
      </c>
      <c r="AH76" s="7">
        <f t="shared" si="15"/>
        <v>135</v>
      </c>
      <c r="AI76" s="7">
        <f t="shared" si="16"/>
        <v>69</v>
      </c>
      <c r="AJ76" s="7">
        <f t="shared" si="17"/>
        <v>66</v>
      </c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20"/>
      <c r="AZ76" s="19"/>
      <c r="BA76" s="19"/>
      <c r="BB76" s="19"/>
      <c r="BC76" s="10">
        <f t="shared" si="10"/>
        <v>0</v>
      </c>
      <c r="BD76" s="10">
        <f t="shared" si="10"/>
        <v>0</v>
      </c>
      <c r="BE76" s="10">
        <f t="shared" si="11"/>
        <v>0</v>
      </c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2"/>
      <c r="BR76" s="22"/>
      <c r="BS76" s="22"/>
      <c r="BT76" s="22"/>
      <c r="BU76" s="22"/>
      <c r="BV76" s="22"/>
      <c r="BW76" s="22"/>
      <c r="BX76" s="13">
        <f t="shared" si="12"/>
        <v>0</v>
      </c>
      <c r="BY76" s="13">
        <f t="shared" si="13"/>
        <v>0</v>
      </c>
      <c r="BZ76" s="13">
        <f t="shared" si="14"/>
        <v>0</v>
      </c>
      <c r="CA76" s="23">
        <v>1</v>
      </c>
      <c r="CB76" s="23">
        <v>1</v>
      </c>
      <c r="CC76" s="23">
        <v>1</v>
      </c>
      <c r="CD76" s="23">
        <v>1</v>
      </c>
      <c r="CE76" s="23">
        <v>1</v>
      </c>
      <c r="CF76" s="23">
        <v>1</v>
      </c>
      <c r="CG76" s="23">
        <v>1</v>
      </c>
      <c r="CH76" s="23">
        <v>1</v>
      </c>
      <c r="CI76" s="23">
        <v>1</v>
      </c>
      <c r="CJ76" s="74"/>
      <c r="CK76" s="74"/>
      <c r="CL76" s="15">
        <f t="shared" si="9"/>
        <v>9</v>
      </c>
      <c r="CM76" s="24"/>
      <c r="CN76" s="24"/>
      <c r="CO76" s="24"/>
      <c r="CP76" s="24"/>
      <c r="CQ76" s="25" t="s">
        <v>1061</v>
      </c>
      <c r="CR76" s="25"/>
      <c r="CS76" s="26" t="s">
        <v>1062</v>
      </c>
    </row>
    <row r="77" spans="1:97" s="104" customFormat="1" ht="14.1" customHeight="1">
      <c r="A77" s="2" t="s">
        <v>493</v>
      </c>
      <c r="B77" s="29" t="s">
        <v>494</v>
      </c>
      <c r="C77" s="28" t="s">
        <v>297</v>
      </c>
      <c r="D77" s="28" t="s">
        <v>297</v>
      </c>
      <c r="E77" s="28" t="s">
        <v>483</v>
      </c>
      <c r="F77" s="29" t="s">
        <v>495</v>
      </c>
      <c r="G77" s="28" t="s">
        <v>352</v>
      </c>
      <c r="H77" s="28" t="s">
        <v>353</v>
      </c>
      <c r="I77" s="28" t="s">
        <v>300</v>
      </c>
      <c r="J77" s="30" t="s">
        <v>301</v>
      </c>
      <c r="K77" s="30" t="s">
        <v>302</v>
      </c>
      <c r="L77" s="28"/>
      <c r="M77" s="28" t="s">
        <v>303</v>
      </c>
      <c r="N77" s="52">
        <v>22</v>
      </c>
      <c r="O77" s="52">
        <v>11</v>
      </c>
      <c r="P77" s="5">
        <v>27</v>
      </c>
      <c r="Q77" s="5">
        <v>11</v>
      </c>
      <c r="R77" s="5">
        <v>19</v>
      </c>
      <c r="S77" s="5">
        <v>12</v>
      </c>
      <c r="T77" s="5">
        <v>32</v>
      </c>
      <c r="U77" s="5">
        <v>16</v>
      </c>
      <c r="V77" s="5">
        <v>18</v>
      </c>
      <c r="W77" s="5">
        <v>9</v>
      </c>
      <c r="X77" s="5">
        <v>23</v>
      </c>
      <c r="Y77" s="5">
        <v>13</v>
      </c>
      <c r="Z77" s="5">
        <v>38</v>
      </c>
      <c r="AA77" s="5">
        <v>9</v>
      </c>
      <c r="AB77" s="5">
        <v>28</v>
      </c>
      <c r="AC77" s="5">
        <v>16</v>
      </c>
      <c r="AD77" s="5">
        <v>40</v>
      </c>
      <c r="AE77" s="5">
        <v>24</v>
      </c>
      <c r="AF77" s="5">
        <v>24</v>
      </c>
      <c r="AG77" s="5">
        <v>13</v>
      </c>
      <c r="AH77" s="7">
        <f t="shared" si="15"/>
        <v>249</v>
      </c>
      <c r="AI77" s="7">
        <f t="shared" si="16"/>
        <v>123</v>
      </c>
      <c r="AJ77" s="7">
        <f t="shared" si="17"/>
        <v>126</v>
      </c>
      <c r="AK77" s="19">
        <v>2</v>
      </c>
      <c r="AL77" s="19">
        <v>1</v>
      </c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20"/>
      <c r="AZ77" s="19"/>
      <c r="BA77" s="19"/>
      <c r="BB77" s="19"/>
      <c r="BC77" s="10">
        <f t="shared" si="10"/>
        <v>2</v>
      </c>
      <c r="BD77" s="10">
        <f t="shared" si="10"/>
        <v>1</v>
      </c>
      <c r="BE77" s="10">
        <f t="shared" si="11"/>
        <v>1</v>
      </c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2"/>
      <c r="BR77" s="22"/>
      <c r="BS77" s="22"/>
      <c r="BT77" s="22"/>
      <c r="BU77" s="22"/>
      <c r="BV77" s="22"/>
      <c r="BW77" s="22"/>
      <c r="BX77" s="13">
        <f t="shared" si="12"/>
        <v>0</v>
      </c>
      <c r="BY77" s="13">
        <f t="shared" si="13"/>
        <v>0</v>
      </c>
      <c r="BZ77" s="13">
        <f t="shared" si="14"/>
        <v>0</v>
      </c>
      <c r="CA77" s="23">
        <v>2</v>
      </c>
      <c r="CB77" s="23">
        <v>1</v>
      </c>
      <c r="CC77" s="23">
        <v>2</v>
      </c>
      <c r="CD77" s="23">
        <v>1</v>
      </c>
      <c r="CE77" s="23">
        <v>1</v>
      </c>
      <c r="CF77" s="23">
        <v>2</v>
      </c>
      <c r="CG77" s="23">
        <v>2</v>
      </c>
      <c r="CH77" s="23">
        <v>2</v>
      </c>
      <c r="CI77" s="23">
        <v>1</v>
      </c>
      <c r="CJ77" s="74"/>
      <c r="CK77" s="74"/>
      <c r="CL77" s="15">
        <f t="shared" si="9"/>
        <v>14</v>
      </c>
      <c r="CM77" s="24"/>
      <c r="CN77" s="24"/>
      <c r="CO77" s="24"/>
      <c r="CP77" s="24"/>
      <c r="CQ77" s="25" t="s">
        <v>1063</v>
      </c>
      <c r="CR77" s="25" t="s">
        <v>1064</v>
      </c>
      <c r="CS77" s="26" t="s">
        <v>1065</v>
      </c>
    </row>
    <row r="78" spans="1:97" s="104" customFormat="1" ht="14.1" customHeight="1">
      <c r="A78" s="2" t="s">
        <v>496</v>
      </c>
      <c r="B78" s="29" t="s">
        <v>497</v>
      </c>
      <c r="C78" s="28" t="s">
        <v>297</v>
      </c>
      <c r="D78" s="28" t="s">
        <v>297</v>
      </c>
      <c r="E78" s="28" t="s">
        <v>483</v>
      </c>
      <c r="F78" s="29" t="s">
        <v>498</v>
      </c>
      <c r="G78" s="28" t="s">
        <v>352</v>
      </c>
      <c r="H78" s="28" t="s">
        <v>353</v>
      </c>
      <c r="I78" s="28" t="s">
        <v>300</v>
      </c>
      <c r="J78" s="30" t="s">
        <v>301</v>
      </c>
      <c r="K78" s="30" t="s">
        <v>302</v>
      </c>
      <c r="L78" s="28"/>
      <c r="M78" s="28" t="s">
        <v>303</v>
      </c>
      <c r="N78" s="52">
        <v>0</v>
      </c>
      <c r="O78" s="52">
        <v>0</v>
      </c>
      <c r="P78" s="5">
        <v>3</v>
      </c>
      <c r="Q78" s="5">
        <v>2</v>
      </c>
      <c r="R78" s="5">
        <v>4</v>
      </c>
      <c r="S78" s="5">
        <v>1</v>
      </c>
      <c r="T78" s="5">
        <v>2</v>
      </c>
      <c r="U78" s="5">
        <v>0</v>
      </c>
      <c r="V78" s="5">
        <v>6</v>
      </c>
      <c r="W78" s="5">
        <v>2</v>
      </c>
      <c r="X78" s="5">
        <v>5</v>
      </c>
      <c r="Y78" s="5">
        <v>5</v>
      </c>
      <c r="Z78" s="5">
        <v>4</v>
      </c>
      <c r="AA78" s="5">
        <v>2</v>
      </c>
      <c r="AB78" s="5">
        <v>6</v>
      </c>
      <c r="AC78" s="5">
        <v>2</v>
      </c>
      <c r="AD78" s="5">
        <v>5</v>
      </c>
      <c r="AE78" s="5">
        <v>3</v>
      </c>
      <c r="AF78" s="5">
        <v>9</v>
      </c>
      <c r="AG78" s="5">
        <v>6</v>
      </c>
      <c r="AH78" s="7">
        <f t="shared" si="15"/>
        <v>44</v>
      </c>
      <c r="AI78" s="7">
        <f t="shared" si="16"/>
        <v>23</v>
      </c>
      <c r="AJ78" s="7">
        <f t="shared" si="17"/>
        <v>21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20"/>
      <c r="AZ78" s="19"/>
      <c r="BA78" s="19"/>
      <c r="BB78" s="19"/>
      <c r="BC78" s="10">
        <f t="shared" si="10"/>
        <v>0</v>
      </c>
      <c r="BD78" s="10">
        <f t="shared" si="10"/>
        <v>0</v>
      </c>
      <c r="BE78" s="10">
        <f t="shared" si="11"/>
        <v>0</v>
      </c>
      <c r="BF78" s="21">
        <v>3</v>
      </c>
      <c r="BG78" s="21">
        <v>2</v>
      </c>
      <c r="BH78" s="21">
        <v>4</v>
      </c>
      <c r="BI78" s="21">
        <v>1</v>
      </c>
      <c r="BJ78" s="21">
        <v>2</v>
      </c>
      <c r="BK78" s="21">
        <v>0</v>
      </c>
      <c r="BL78" s="21">
        <v>6</v>
      </c>
      <c r="BM78" s="21">
        <v>2</v>
      </c>
      <c r="BN78" s="21">
        <v>5</v>
      </c>
      <c r="BO78" s="21">
        <v>5</v>
      </c>
      <c r="BP78" s="21">
        <v>4</v>
      </c>
      <c r="BQ78" s="22">
        <v>2</v>
      </c>
      <c r="BR78" s="22">
        <v>6</v>
      </c>
      <c r="BS78" s="22">
        <v>2</v>
      </c>
      <c r="BT78" s="22">
        <v>5</v>
      </c>
      <c r="BU78" s="22">
        <v>3</v>
      </c>
      <c r="BV78" s="22">
        <v>9</v>
      </c>
      <c r="BW78" s="22">
        <v>6</v>
      </c>
      <c r="BX78" s="13">
        <f t="shared" si="12"/>
        <v>44</v>
      </c>
      <c r="BY78" s="13">
        <f t="shared" si="13"/>
        <v>23</v>
      </c>
      <c r="BZ78" s="13">
        <f t="shared" si="14"/>
        <v>21</v>
      </c>
      <c r="CA78" s="23"/>
      <c r="CB78" s="23"/>
      <c r="CC78" s="23"/>
      <c r="CD78" s="23"/>
      <c r="CE78" s="23"/>
      <c r="CF78" s="23"/>
      <c r="CG78" s="23"/>
      <c r="CH78" s="23"/>
      <c r="CI78" s="23"/>
      <c r="CJ78" s="74">
        <v>9</v>
      </c>
      <c r="CK78" s="74" t="s">
        <v>923</v>
      </c>
      <c r="CL78" s="15">
        <f t="shared" si="9"/>
        <v>9</v>
      </c>
      <c r="CM78" s="24"/>
      <c r="CN78" s="24"/>
      <c r="CO78" s="24"/>
      <c r="CP78" s="24"/>
      <c r="CQ78" s="25" t="s">
        <v>1066</v>
      </c>
      <c r="CR78" s="25"/>
      <c r="CS78" s="26" t="s">
        <v>1067</v>
      </c>
    </row>
    <row r="79" spans="1:97" s="104" customFormat="1" ht="14.1" customHeight="1">
      <c r="A79" s="2" t="s">
        <v>499</v>
      </c>
      <c r="B79" s="29" t="s">
        <v>500</v>
      </c>
      <c r="C79" s="28" t="s">
        <v>297</v>
      </c>
      <c r="D79" s="28" t="s">
        <v>297</v>
      </c>
      <c r="E79" s="28" t="s">
        <v>483</v>
      </c>
      <c r="F79" s="29" t="s">
        <v>501</v>
      </c>
      <c r="G79" s="28" t="s">
        <v>352</v>
      </c>
      <c r="H79" s="28" t="s">
        <v>353</v>
      </c>
      <c r="I79" s="28" t="s">
        <v>300</v>
      </c>
      <c r="J79" s="30" t="s">
        <v>301</v>
      </c>
      <c r="K79" s="30" t="s">
        <v>302</v>
      </c>
      <c r="L79" s="28"/>
      <c r="M79" s="28" t="s">
        <v>303</v>
      </c>
      <c r="N79" s="52">
        <v>0</v>
      </c>
      <c r="O79" s="52">
        <v>0</v>
      </c>
      <c r="P79" s="5">
        <v>17</v>
      </c>
      <c r="Q79" s="5">
        <v>8</v>
      </c>
      <c r="R79" s="5">
        <v>11</v>
      </c>
      <c r="S79" s="5">
        <v>6</v>
      </c>
      <c r="T79" s="5">
        <v>13</v>
      </c>
      <c r="U79" s="5">
        <v>5</v>
      </c>
      <c r="V79" s="5">
        <v>19</v>
      </c>
      <c r="W79" s="5">
        <v>9</v>
      </c>
      <c r="X79" s="5">
        <v>16</v>
      </c>
      <c r="Y79" s="5">
        <v>10</v>
      </c>
      <c r="Z79" s="5">
        <v>22</v>
      </c>
      <c r="AA79" s="5">
        <v>13</v>
      </c>
      <c r="AB79" s="5">
        <v>15</v>
      </c>
      <c r="AC79" s="5">
        <v>5</v>
      </c>
      <c r="AD79" s="5">
        <v>14</v>
      </c>
      <c r="AE79" s="5">
        <v>3</v>
      </c>
      <c r="AF79" s="5">
        <v>14</v>
      </c>
      <c r="AG79" s="5">
        <v>7</v>
      </c>
      <c r="AH79" s="7">
        <f t="shared" si="15"/>
        <v>141</v>
      </c>
      <c r="AI79" s="7">
        <f t="shared" si="16"/>
        <v>66</v>
      </c>
      <c r="AJ79" s="7">
        <f t="shared" si="17"/>
        <v>75</v>
      </c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>
        <v>1</v>
      </c>
      <c r="AX79" s="19">
        <v>0</v>
      </c>
      <c r="AY79" s="20"/>
      <c r="AZ79" s="19"/>
      <c r="BA79" s="19"/>
      <c r="BB79" s="19"/>
      <c r="BC79" s="10">
        <f t="shared" si="10"/>
        <v>1</v>
      </c>
      <c r="BD79" s="10">
        <f t="shared" si="10"/>
        <v>0</v>
      </c>
      <c r="BE79" s="10">
        <f t="shared" si="11"/>
        <v>1</v>
      </c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2"/>
      <c r="BR79" s="22"/>
      <c r="BS79" s="22"/>
      <c r="BT79" s="22"/>
      <c r="BU79" s="22"/>
      <c r="BV79" s="22"/>
      <c r="BW79" s="22"/>
      <c r="BX79" s="13">
        <f t="shared" si="12"/>
        <v>0</v>
      </c>
      <c r="BY79" s="13">
        <f t="shared" si="13"/>
        <v>0</v>
      </c>
      <c r="BZ79" s="13">
        <f t="shared" si="14"/>
        <v>0</v>
      </c>
      <c r="CA79" s="23">
        <v>1</v>
      </c>
      <c r="CB79" s="23">
        <v>1</v>
      </c>
      <c r="CC79" s="23">
        <v>1</v>
      </c>
      <c r="CD79" s="23">
        <v>1</v>
      </c>
      <c r="CE79" s="23">
        <v>1</v>
      </c>
      <c r="CF79" s="23">
        <v>1</v>
      </c>
      <c r="CG79" s="23">
        <v>1</v>
      </c>
      <c r="CH79" s="23">
        <v>1</v>
      </c>
      <c r="CI79" s="23">
        <v>1</v>
      </c>
      <c r="CJ79" s="74"/>
      <c r="CK79" s="74"/>
      <c r="CL79" s="15">
        <f t="shared" si="9"/>
        <v>9</v>
      </c>
      <c r="CM79" s="24"/>
      <c r="CN79" s="24"/>
      <c r="CO79" s="24"/>
      <c r="CP79" s="24"/>
      <c r="CQ79" s="25" t="s">
        <v>1068</v>
      </c>
      <c r="CR79" s="25" t="s">
        <v>1069</v>
      </c>
      <c r="CS79" s="26" t="s">
        <v>1070</v>
      </c>
    </row>
    <row r="80" spans="1:97" s="104" customFormat="1" ht="14.1" customHeight="1">
      <c r="A80" s="2" t="s">
        <v>502</v>
      </c>
      <c r="B80" s="29" t="s">
        <v>503</v>
      </c>
      <c r="C80" s="28" t="s">
        <v>297</v>
      </c>
      <c r="D80" s="28" t="s">
        <v>297</v>
      </c>
      <c r="E80" s="28" t="s">
        <v>504</v>
      </c>
      <c r="F80" s="29" t="s">
        <v>505</v>
      </c>
      <c r="G80" s="28" t="s">
        <v>352</v>
      </c>
      <c r="H80" s="28" t="s">
        <v>353</v>
      </c>
      <c r="I80" s="28" t="s">
        <v>300</v>
      </c>
      <c r="J80" s="30" t="s">
        <v>301</v>
      </c>
      <c r="K80" s="30" t="s">
        <v>302</v>
      </c>
      <c r="L80" s="28"/>
      <c r="M80" s="28" t="s">
        <v>303</v>
      </c>
      <c r="N80" s="52">
        <v>0</v>
      </c>
      <c r="O80" s="52">
        <v>0</v>
      </c>
      <c r="P80" s="5">
        <v>2</v>
      </c>
      <c r="Q80" s="5">
        <v>1</v>
      </c>
      <c r="R80" s="5">
        <v>1</v>
      </c>
      <c r="S80" s="5">
        <v>0</v>
      </c>
      <c r="T80" s="5">
        <v>2</v>
      </c>
      <c r="U80" s="5">
        <v>2</v>
      </c>
      <c r="V80" s="5">
        <v>3</v>
      </c>
      <c r="W80" s="5">
        <v>3</v>
      </c>
      <c r="X80" s="5">
        <v>2</v>
      </c>
      <c r="Y80" s="5">
        <v>1</v>
      </c>
      <c r="Z80" s="5">
        <v>5</v>
      </c>
      <c r="AA80" s="5">
        <v>1</v>
      </c>
      <c r="AB80" s="5">
        <v>6</v>
      </c>
      <c r="AC80" s="5">
        <v>3</v>
      </c>
      <c r="AD80" s="5">
        <v>8</v>
      </c>
      <c r="AE80" s="5">
        <v>3</v>
      </c>
      <c r="AF80" s="5">
        <v>5</v>
      </c>
      <c r="AG80" s="5">
        <v>2</v>
      </c>
      <c r="AH80" s="7">
        <f t="shared" si="15"/>
        <v>34</v>
      </c>
      <c r="AI80" s="7">
        <f t="shared" si="16"/>
        <v>16</v>
      </c>
      <c r="AJ80" s="7">
        <f t="shared" si="17"/>
        <v>18</v>
      </c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>
        <v>1</v>
      </c>
      <c r="AV80" s="19">
        <v>0</v>
      </c>
      <c r="AW80" s="19">
        <v>1</v>
      </c>
      <c r="AX80" s="19">
        <v>1</v>
      </c>
      <c r="AY80" s="20">
        <v>2</v>
      </c>
      <c r="AZ80" s="19">
        <v>1</v>
      </c>
      <c r="BA80" s="19"/>
      <c r="BB80" s="19"/>
      <c r="BC80" s="10">
        <f t="shared" si="10"/>
        <v>4</v>
      </c>
      <c r="BD80" s="10">
        <f t="shared" si="10"/>
        <v>2</v>
      </c>
      <c r="BE80" s="10">
        <f t="shared" si="11"/>
        <v>2</v>
      </c>
      <c r="BF80" s="21">
        <v>2</v>
      </c>
      <c r="BG80" s="21">
        <v>1</v>
      </c>
      <c r="BH80" s="21">
        <v>1</v>
      </c>
      <c r="BI80" s="21">
        <v>0</v>
      </c>
      <c r="BJ80" s="21">
        <v>2</v>
      </c>
      <c r="BK80" s="21">
        <v>2</v>
      </c>
      <c r="BL80" s="21">
        <v>3</v>
      </c>
      <c r="BM80" s="21">
        <v>3</v>
      </c>
      <c r="BN80" s="21">
        <v>2</v>
      </c>
      <c r="BO80" s="21">
        <v>1</v>
      </c>
      <c r="BP80" s="21">
        <v>5</v>
      </c>
      <c r="BQ80" s="22">
        <v>1</v>
      </c>
      <c r="BR80" s="22">
        <v>6</v>
      </c>
      <c r="BS80" s="22">
        <v>3</v>
      </c>
      <c r="BT80" s="22">
        <v>8</v>
      </c>
      <c r="BU80" s="22">
        <v>3</v>
      </c>
      <c r="BV80" s="22">
        <v>5</v>
      </c>
      <c r="BW80" s="22">
        <v>2</v>
      </c>
      <c r="BX80" s="13">
        <f t="shared" si="12"/>
        <v>34</v>
      </c>
      <c r="BY80" s="13">
        <f t="shared" si="13"/>
        <v>16</v>
      </c>
      <c r="BZ80" s="13">
        <f t="shared" si="14"/>
        <v>18</v>
      </c>
      <c r="CA80" s="23"/>
      <c r="CB80" s="23"/>
      <c r="CC80" s="23"/>
      <c r="CD80" s="23"/>
      <c r="CE80" s="23"/>
      <c r="CF80" s="23"/>
      <c r="CG80" s="23"/>
      <c r="CH80" s="23"/>
      <c r="CI80" s="23"/>
      <c r="CJ80" s="74">
        <v>9</v>
      </c>
      <c r="CK80" s="74" t="s">
        <v>924</v>
      </c>
      <c r="CL80" s="15">
        <f t="shared" si="9"/>
        <v>9</v>
      </c>
      <c r="CM80" s="24"/>
      <c r="CN80" s="24"/>
      <c r="CO80" s="24"/>
      <c r="CP80" s="24"/>
      <c r="CQ80" s="25" t="s">
        <v>1071</v>
      </c>
      <c r="CR80" s="25"/>
      <c r="CS80" s="26" t="s">
        <v>1072</v>
      </c>
    </row>
    <row r="81" spans="1:97" s="104" customFormat="1" ht="14.1" customHeight="1">
      <c r="A81" s="2" t="s">
        <v>506</v>
      </c>
      <c r="B81" s="29" t="s">
        <v>503</v>
      </c>
      <c r="C81" s="28" t="s">
        <v>297</v>
      </c>
      <c r="D81" s="28" t="s">
        <v>297</v>
      </c>
      <c r="E81" s="28" t="s">
        <v>504</v>
      </c>
      <c r="F81" s="29" t="s">
        <v>507</v>
      </c>
      <c r="G81" s="28" t="s">
        <v>352</v>
      </c>
      <c r="H81" s="28" t="s">
        <v>353</v>
      </c>
      <c r="I81" s="28" t="s">
        <v>300</v>
      </c>
      <c r="J81" s="30" t="s">
        <v>50</v>
      </c>
      <c r="K81" s="30" t="s">
        <v>315</v>
      </c>
      <c r="L81" s="28" t="s">
        <v>508</v>
      </c>
      <c r="M81" s="28" t="s">
        <v>303</v>
      </c>
      <c r="N81" s="52">
        <v>0</v>
      </c>
      <c r="O81" s="52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>
        <v>3</v>
      </c>
      <c r="AC81" s="5">
        <v>2</v>
      </c>
      <c r="AD81" s="5"/>
      <c r="AE81" s="5"/>
      <c r="AF81" s="5"/>
      <c r="AG81" s="5"/>
      <c r="AH81" s="7">
        <f t="shared" si="15"/>
        <v>3</v>
      </c>
      <c r="AI81" s="7">
        <f t="shared" si="16"/>
        <v>2</v>
      </c>
      <c r="AJ81" s="7">
        <f t="shared" si="17"/>
        <v>1</v>
      </c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20"/>
      <c r="AZ81" s="19"/>
      <c r="BA81" s="19"/>
      <c r="BB81" s="19"/>
      <c r="BC81" s="10">
        <f t="shared" si="10"/>
        <v>0</v>
      </c>
      <c r="BD81" s="10">
        <f t="shared" si="10"/>
        <v>0</v>
      </c>
      <c r="BE81" s="10">
        <f t="shared" si="11"/>
        <v>0</v>
      </c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2"/>
      <c r="BR81" s="22"/>
      <c r="BS81" s="22"/>
      <c r="BT81" s="22"/>
      <c r="BU81" s="22"/>
      <c r="BV81" s="22"/>
      <c r="BW81" s="22"/>
      <c r="BX81" s="13">
        <f t="shared" si="12"/>
        <v>0</v>
      </c>
      <c r="BY81" s="13">
        <f t="shared" si="13"/>
        <v>0</v>
      </c>
      <c r="BZ81" s="13">
        <f t="shared" si="14"/>
        <v>0</v>
      </c>
      <c r="CA81" s="23"/>
      <c r="CB81" s="23"/>
      <c r="CC81" s="23"/>
      <c r="CD81" s="23"/>
      <c r="CE81" s="23"/>
      <c r="CF81" s="23">
        <v>1</v>
      </c>
      <c r="CG81" s="23"/>
      <c r="CH81" s="23"/>
      <c r="CI81" s="23"/>
      <c r="CJ81" s="74"/>
      <c r="CK81" s="74"/>
      <c r="CL81" s="15">
        <f t="shared" si="9"/>
        <v>1</v>
      </c>
      <c r="CM81" s="24"/>
      <c r="CN81" s="24"/>
      <c r="CO81" s="24"/>
      <c r="CP81" s="24"/>
      <c r="CQ81" s="25"/>
      <c r="CR81" s="25"/>
      <c r="CS81" s="26"/>
    </row>
    <row r="82" spans="1:97" s="104" customFormat="1" ht="14.1" customHeight="1">
      <c r="A82" s="2" t="s">
        <v>509</v>
      </c>
      <c r="B82" s="29" t="s">
        <v>510</v>
      </c>
      <c r="C82" s="28" t="s">
        <v>297</v>
      </c>
      <c r="D82" s="28" t="s">
        <v>297</v>
      </c>
      <c r="E82" s="28" t="s">
        <v>504</v>
      </c>
      <c r="F82" s="29" t="s">
        <v>511</v>
      </c>
      <c r="G82" s="28" t="s">
        <v>352</v>
      </c>
      <c r="H82" s="28" t="s">
        <v>353</v>
      </c>
      <c r="I82" s="28" t="s">
        <v>300</v>
      </c>
      <c r="J82" s="30" t="s">
        <v>301</v>
      </c>
      <c r="K82" s="30" t="s">
        <v>302</v>
      </c>
      <c r="L82" s="28"/>
      <c r="M82" s="28" t="s">
        <v>303</v>
      </c>
      <c r="N82" s="52">
        <v>0</v>
      </c>
      <c r="O82" s="52">
        <v>0</v>
      </c>
      <c r="P82" s="5"/>
      <c r="Q82" s="5"/>
      <c r="R82" s="5">
        <v>1</v>
      </c>
      <c r="S82" s="5">
        <v>1</v>
      </c>
      <c r="T82" s="5">
        <v>2</v>
      </c>
      <c r="U82" s="5">
        <v>1</v>
      </c>
      <c r="V82" s="5">
        <v>1</v>
      </c>
      <c r="W82" s="5">
        <v>1</v>
      </c>
      <c r="X82" s="5"/>
      <c r="Y82" s="5"/>
      <c r="Z82" s="5">
        <v>1</v>
      </c>
      <c r="AA82" s="5">
        <v>0</v>
      </c>
      <c r="AB82" s="5">
        <v>3</v>
      </c>
      <c r="AC82" s="5">
        <v>0</v>
      </c>
      <c r="AD82" s="5">
        <v>6</v>
      </c>
      <c r="AE82" s="5">
        <v>2</v>
      </c>
      <c r="AF82" s="5">
        <v>7</v>
      </c>
      <c r="AG82" s="5">
        <v>4</v>
      </c>
      <c r="AH82" s="7">
        <f t="shared" si="15"/>
        <v>21</v>
      </c>
      <c r="AI82" s="7">
        <f t="shared" si="16"/>
        <v>9</v>
      </c>
      <c r="AJ82" s="7">
        <f t="shared" si="17"/>
        <v>12</v>
      </c>
      <c r="AK82" s="19"/>
      <c r="AL82" s="19"/>
      <c r="AM82" s="19"/>
      <c r="AN82" s="19"/>
      <c r="AO82" s="19">
        <v>1</v>
      </c>
      <c r="AP82" s="19">
        <v>0</v>
      </c>
      <c r="AQ82" s="19"/>
      <c r="AR82" s="19"/>
      <c r="AS82" s="19"/>
      <c r="AT82" s="19"/>
      <c r="AU82" s="19"/>
      <c r="AV82" s="19"/>
      <c r="AW82" s="19"/>
      <c r="AX82" s="19"/>
      <c r="AY82" s="20"/>
      <c r="AZ82" s="19"/>
      <c r="BA82" s="19">
        <v>2</v>
      </c>
      <c r="BB82" s="19">
        <v>0</v>
      </c>
      <c r="BC82" s="10">
        <f t="shared" si="10"/>
        <v>3</v>
      </c>
      <c r="BD82" s="10">
        <f t="shared" si="10"/>
        <v>0</v>
      </c>
      <c r="BE82" s="10">
        <f t="shared" si="11"/>
        <v>3</v>
      </c>
      <c r="BF82" s="21"/>
      <c r="BG82" s="21"/>
      <c r="BH82" s="21">
        <v>1</v>
      </c>
      <c r="BI82" s="21">
        <v>1</v>
      </c>
      <c r="BJ82" s="21">
        <v>2</v>
      </c>
      <c r="BK82" s="21">
        <v>1</v>
      </c>
      <c r="BL82" s="21">
        <v>1</v>
      </c>
      <c r="BM82" s="21">
        <v>1</v>
      </c>
      <c r="BN82" s="21"/>
      <c r="BO82" s="21"/>
      <c r="BP82" s="21">
        <v>1</v>
      </c>
      <c r="BQ82" s="22">
        <v>0</v>
      </c>
      <c r="BR82" s="22">
        <v>3</v>
      </c>
      <c r="BS82" s="22">
        <v>0</v>
      </c>
      <c r="BT82" s="22">
        <v>6</v>
      </c>
      <c r="BU82" s="22">
        <v>2</v>
      </c>
      <c r="BV82" s="22">
        <v>7</v>
      </c>
      <c r="BW82" s="22">
        <v>4</v>
      </c>
      <c r="BX82" s="13">
        <f t="shared" si="12"/>
        <v>21</v>
      </c>
      <c r="BY82" s="13">
        <f t="shared" si="13"/>
        <v>9</v>
      </c>
      <c r="BZ82" s="13">
        <f t="shared" si="14"/>
        <v>12</v>
      </c>
      <c r="CA82" s="23"/>
      <c r="CB82" s="23"/>
      <c r="CC82" s="23"/>
      <c r="CD82" s="23"/>
      <c r="CE82" s="23"/>
      <c r="CF82" s="23"/>
      <c r="CG82" s="23"/>
      <c r="CH82" s="23"/>
      <c r="CI82" s="23"/>
      <c r="CJ82" s="74">
        <v>7</v>
      </c>
      <c r="CK82" s="74">
        <v>234.6789</v>
      </c>
      <c r="CL82" s="15">
        <f t="shared" si="9"/>
        <v>7</v>
      </c>
      <c r="CM82" s="24"/>
      <c r="CN82" s="24"/>
      <c r="CO82" s="24"/>
      <c r="CP82" s="24"/>
      <c r="CQ82" s="25" t="s">
        <v>1073</v>
      </c>
      <c r="CR82" s="25"/>
      <c r="CS82" s="26" t="s">
        <v>1074</v>
      </c>
    </row>
    <row r="83" spans="1:97" s="104" customFormat="1" ht="14.1" customHeight="1">
      <c r="A83" s="2" t="s">
        <v>512</v>
      </c>
      <c r="B83" s="29" t="s">
        <v>510</v>
      </c>
      <c r="C83" s="28" t="s">
        <v>297</v>
      </c>
      <c r="D83" s="28" t="s">
        <v>297</v>
      </c>
      <c r="E83" s="28" t="s">
        <v>504</v>
      </c>
      <c r="F83" s="29" t="s">
        <v>513</v>
      </c>
      <c r="G83" s="28" t="s">
        <v>352</v>
      </c>
      <c r="H83" s="28" t="s">
        <v>353</v>
      </c>
      <c r="I83" s="28" t="s">
        <v>300</v>
      </c>
      <c r="J83" s="30" t="s">
        <v>50</v>
      </c>
      <c r="K83" s="30" t="s">
        <v>315</v>
      </c>
      <c r="L83" s="28" t="s">
        <v>509</v>
      </c>
      <c r="M83" s="28" t="s">
        <v>303</v>
      </c>
      <c r="N83" s="52">
        <v>0</v>
      </c>
      <c r="O83" s="52">
        <v>0</v>
      </c>
      <c r="P83" s="5">
        <v>1</v>
      </c>
      <c r="Q83" s="5">
        <v>1</v>
      </c>
      <c r="R83" s="5">
        <v>2</v>
      </c>
      <c r="S83" s="5">
        <v>1</v>
      </c>
      <c r="T83" s="5">
        <v>1</v>
      </c>
      <c r="U83" s="5">
        <v>1</v>
      </c>
      <c r="V83" s="5">
        <v>1</v>
      </c>
      <c r="W83" s="5">
        <v>0</v>
      </c>
      <c r="X83" s="5">
        <v>2</v>
      </c>
      <c r="Y83" s="5">
        <v>1</v>
      </c>
      <c r="Z83" s="5"/>
      <c r="AA83" s="5"/>
      <c r="AB83" s="5"/>
      <c r="AC83" s="5"/>
      <c r="AD83" s="5"/>
      <c r="AE83" s="5"/>
      <c r="AF83" s="5"/>
      <c r="AG83" s="5"/>
      <c r="AH83" s="7">
        <f t="shared" si="15"/>
        <v>7</v>
      </c>
      <c r="AI83" s="7">
        <f t="shared" si="16"/>
        <v>4</v>
      </c>
      <c r="AJ83" s="7">
        <f t="shared" si="17"/>
        <v>3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20"/>
      <c r="AZ83" s="19"/>
      <c r="BA83" s="19"/>
      <c r="BB83" s="19"/>
      <c r="BC83" s="10">
        <f t="shared" si="10"/>
        <v>0</v>
      </c>
      <c r="BD83" s="10">
        <f t="shared" si="10"/>
        <v>0</v>
      </c>
      <c r="BE83" s="10">
        <f t="shared" si="11"/>
        <v>0</v>
      </c>
      <c r="BF83" s="21">
        <v>1</v>
      </c>
      <c r="BG83" s="21">
        <v>1</v>
      </c>
      <c r="BH83" s="21">
        <v>2</v>
      </c>
      <c r="BI83" s="21">
        <v>1</v>
      </c>
      <c r="BJ83" s="21">
        <v>1</v>
      </c>
      <c r="BK83" s="21">
        <v>1</v>
      </c>
      <c r="BL83" s="21">
        <v>1</v>
      </c>
      <c r="BM83" s="21">
        <v>0</v>
      </c>
      <c r="BN83" s="21">
        <v>2</v>
      </c>
      <c r="BO83" s="21">
        <v>1</v>
      </c>
      <c r="BP83" s="21"/>
      <c r="BQ83" s="22"/>
      <c r="BR83" s="22"/>
      <c r="BS83" s="22"/>
      <c r="BT83" s="22"/>
      <c r="BU83" s="22"/>
      <c r="BV83" s="22"/>
      <c r="BW83" s="22"/>
      <c r="BX83" s="13">
        <f t="shared" si="12"/>
        <v>7</v>
      </c>
      <c r="BY83" s="13">
        <f t="shared" si="13"/>
        <v>4</v>
      </c>
      <c r="BZ83" s="13">
        <f t="shared" si="14"/>
        <v>3</v>
      </c>
      <c r="CA83" s="23"/>
      <c r="CB83" s="23"/>
      <c r="CC83" s="23"/>
      <c r="CD83" s="23"/>
      <c r="CE83" s="23"/>
      <c r="CF83" s="23"/>
      <c r="CG83" s="23"/>
      <c r="CH83" s="23"/>
      <c r="CI83" s="23"/>
      <c r="CJ83" s="74">
        <v>5</v>
      </c>
      <c r="CK83" s="74">
        <v>12345</v>
      </c>
      <c r="CL83" s="15">
        <f t="shared" si="9"/>
        <v>5</v>
      </c>
      <c r="CM83" s="24"/>
      <c r="CN83" s="24"/>
      <c r="CO83" s="24"/>
      <c r="CP83" s="24"/>
      <c r="CQ83" s="25"/>
      <c r="CR83" s="25"/>
      <c r="CS83" s="26"/>
    </row>
    <row r="84" spans="1:97" s="104" customFormat="1" ht="14.1" customHeight="1">
      <c r="A84" s="2" t="s">
        <v>514</v>
      </c>
      <c r="B84" s="29" t="s">
        <v>515</v>
      </c>
      <c r="C84" s="28" t="s">
        <v>297</v>
      </c>
      <c r="D84" s="28" t="s">
        <v>297</v>
      </c>
      <c r="E84" s="28" t="s">
        <v>516</v>
      </c>
      <c r="F84" s="29" t="s">
        <v>517</v>
      </c>
      <c r="G84" s="28" t="s">
        <v>352</v>
      </c>
      <c r="H84" s="28" t="s">
        <v>353</v>
      </c>
      <c r="I84" s="28" t="s">
        <v>300</v>
      </c>
      <c r="J84" s="30" t="s">
        <v>301</v>
      </c>
      <c r="K84" s="30" t="s">
        <v>315</v>
      </c>
      <c r="L84" s="28" t="s">
        <v>518</v>
      </c>
      <c r="M84" s="28" t="s">
        <v>303</v>
      </c>
      <c r="N84" s="52">
        <v>0</v>
      </c>
      <c r="O84" s="52">
        <v>0</v>
      </c>
      <c r="P84" s="5">
        <v>1</v>
      </c>
      <c r="Q84" s="5">
        <v>0</v>
      </c>
      <c r="R84" s="5">
        <v>2</v>
      </c>
      <c r="S84" s="5">
        <v>0</v>
      </c>
      <c r="T84" s="5">
        <v>6</v>
      </c>
      <c r="U84" s="5">
        <v>2</v>
      </c>
      <c r="V84" s="5">
        <v>5</v>
      </c>
      <c r="W84" s="5">
        <v>2</v>
      </c>
      <c r="X84" s="5">
        <v>6</v>
      </c>
      <c r="Y84" s="5">
        <v>2</v>
      </c>
      <c r="Z84" s="5">
        <v>16</v>
      </c>
      <c r="AA84" s="5">
        <v>5</v>
      </c>
      <c r="AB84" s="5">
        <v>12</v>
      </c>
      <c r="AC84" s="5">
        <v>6</v>
      </c>
      <c r="AD84" s="5">
        <v>9</v>
      </c>
      <c r="AE84" s="5">
        <v>1</v>
      </c>
      <c r="AF84" s="5">
        <v>11</v>
      </c>
      <c r="AG84" s="5">
        <v>4</v>
      </c>
      <c r="AH84" s="7">
        <f t="shared" si="15"/>
        <v>68</v>
      </c>
      <c r="AI84" s="7">
        <f t="shared" si="16"/>
        <v>22</v>
      </c>
      <c r="AJ84" s="7">
        <f t="shared" si="17"/>
        <v>46</v>
      </c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>
        <v>4</v>
      </c>
      <c r="AV84" s="19">
        <v>0</v>
      </c>
      <c r="AW84" s="19">
        <v>4</v>
      </c>
      <c r="AX84" s="19">
        <v>0</v>
      </c>
      <c r="AY84" s="20"/>
      <c r="AZ84" s="19"/>
      <c r="BA84" s="19">
        <v>3</v>
      </c>
      <c r="BB84" s="19">
        <v>2</v>
      </c>
      <c r="BC84" s="10">
        <f t="shared" si="10"/>
        <v>11</v>
      </c>
      <c r="BD84" s="10">
        <f t="shared" si="10"/>
        <v>2</v>
      </c>
      <c r="BE84" s="10">
        <f t="shared" si="11"/>
        <v>9</v>
      </c>
      <c r="BF84" s="21">
        <v>1</v>
      </c>
      <c r="BG84" s="21">
        <v>0</v>
      </c>
      <c r="BH84" s="21">
        <v>2</v>
      </c>
      <c r="BI84" s="21">
        <v>0</v>
      </c>
      <c r="BJ84" s="21">
        <v>6</v>
      </c>
      <c r="BK84" s="21">
        <v>2</v>
      </c>
      <c r="BL84" s="21">
        <v>5</v>
      </c>
      <c r="BM84" s="21">
        <v>2</v>
      </c>
      <c r="BN84" s="21">
        <v>6</v>
      </c>
      <c r="BO84" s="21">
        <v>2</v>
      </c>
      <c r="BP84" s="21">
        <v>16</v>
      </c>
      <c r="BQ84" s="22">
        <v>5</v>
      </c>
      <c r="BR84" s="22">
        <v>12</v>
      </c>
      <c r="BS84" s="22">
        <v>6</v>
      </c>
      <c r="BT84" s="22">
        <v>9</v>
      </c>
      <c r="BU84" s="22">
        <v>1</v>
      </c>
      <c r="BV84" s="22">
        <v>11</v>
      </c>
      <c r="BW84" s="22">
        <v>4</v>
      </c>
      <c r="BX84" s="13">
        <f t="shared" si="12"/>
        <v>68</v>
      </c>
      <c r="BY84" s="13">
        <f t="shared" si="13"/>
        <v>22</v>
      </c>
      <c r="BZ84" s="13">
        <f t="shared" si="14"/>
        <v>46</v>
      </c>
      <c r="CA84" s="23"/>
      <c r="CB84" s="23"/>
      <c r="CC84" s="23"/>
      <c r="CD84" s="23"/>
      <c r="CE84" s="23"/>
      <c r="CF84" s="23"/>
      <c r="CG84" s="23"/>
      <c r="CH84" s="23"/>
      <c r="CI84" s="23"/>
      <c r="CJ84" s="74">
        <v>9</v>
      </c>
      <c r="CK84" s="74">
        <v>12345.678900000001</v>
      </c>
      <c r="CL84" s="15">
        <f t="shared" si="9"/>
        <v>9</v>
      </c>
      <c r="CM84" s="24"/>
      <c r="CN84" s="24"/>
      <c r="CO84" s="24"/>
      <c r="CP84" s="24"/>
      <c r="CQ84" s="25"/>
      <c r="CR84" s="25"/>
      <c r="CS84" s="26"/>
    </row>
    <row r="85" spans="1:97" s="104" customFormat="1" ht="14.1" customHeight="1">
      <c r="A85" s="2" t="s">
        <v>519</v>
      </c>
      <c r="B85" s="29" t="s">
        <v>515</v>
      </c>
      <c r="C85" s="28" t="s">
        <v>297</v>
      </c>
      <c r="D85" s="28" t="s">
        <v>297</v>
      </c>
      <c r="E85" s="28" t="s">
        <v>516</v>
      </c>
      <c r="F85" s="29" t="s">
        <v>520</v>
      </c>
      <c r="G85" s="28" t="s">
        <v>352</v>
      </c>
      <c r="H85" s="28" t="s">
        <v>353</v>
      </c>
      <c r="I85" s="28" t="s">
        <v>300</v>
      </c>
      <c r="J85" s="30" t="s">
        <v>50</v>
      </c>
      <c r="K85" s="30" t="s">
        <v>315</v>
      </c>
      <c r="L85" s="28" t="s">
        <v>518</v>
      </c>
      <c r="M85" s="28" t="s">
        <v>303</v>
      </c>
      <c r="N85" s="52">
        <v>0</v>
      </c>
      <c r="O85" s="52">
        <v>0</v>
      </c>
      <c r="P85" s="5">
        <v>2</v>
      </c>
      <c r="Q85" s="5">
        <v>1</v>
      </c>
      <c r="R85" s="5">
        <v>3</v>
      </c>
      <c r="S85" s="5">
        <v>1</v>
      </c>
      <c r="T85" s="5">
        <v>1</v>
      </c>
      <c r="U85" s="5">
        <v>1</v>
      </c>
      <c r="V85" s="5">
        <v>2</v>
      </c>
      <c r="W85" s="5">
        <v>1</v>
      </c>
      <c r="X85" s="5">
        <v>2</v>
      </c>
      <c r="Y85" s="5">
        <v>1</v>
      </c>
      <c r="Z85" s="5"/>
      <c r="AA85" s="5"/>
      <c r="AB85" s="5"/>
      <c r="AC85" s="5"/>
      <c r="AD85" s="5"/>
      <c r="AE85" s="5"/>
      <c r="AF85" s="5"/>
      <c r="AG85" s="5"/>
      <c r="AH85" s="7">
        <f t="shared" si="15"/>
        <v>10</v>
      </c>
      <c r="AI85" s="7">
        <f t="shared" si="16"/>
        <v>5</v>
      </c>
      <c r="AJ85" s="7">
        <f t="shared" si="17"/>
        <v>5</v>
      </c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20"/>
      <c r="AZ85" s="19"/>
      <c r="BA85" s="19"/>
      <c r="BB85" s="19"/>
      <c r="BC85" s="10">
        <f t="shared" si="10"/>
        <v>0</v>
      </c>
      <c r="BD85" s="10">
        <f t="shared" si="10"/>
        <v>0</v>
      </c>
      <c r="BE85" s="10">
        <f t="shared" si="11"/>
        <v>0</v>
      </c>
      <c r="BF85" s="21">
        <v>2</v>
      </c>
      <c r="BG85" s="21">
        <v>1</v>
      </c>
      <c r="BH85" s="21">
        <v>3</v>
      </c>
      <c r="BI85" s="21">
        <v>1</v>
      </c>
      <c r="BJ85" s="21">
        <v>1</v>
      </c>
      <c r="BK85" s="21">
        <v>1</v>
      </c>
      <c r="BL85" s="34">
        <v>2</v>
      </c>
      <c r="BM85" s="21">
        <v>1</v>
      </c>
      <c r="BN85" s="21">
        <v>2</v>
      </c>
      <c r="BO85" s="21">
        <v>1</v>
      </c>
      <c r="BP85" s="21"/>
      <c r="BQ85" s="22"/>
      <c r="BR85" s="22"/>
      <c r="BS85" s="22"/>
      <c r="BT85" s="22"/>
      <c r="BU85" s="22"/>
      <c r="BV85" s="22"/>
      <c r="BW85" s="22"/>
      <c r="BX85" s="13">
        <f t="shared" si="12"/>
        <v>10</v>
      </c>
      <c r="BY85" s="13">
        <f t="shared" si="13"/>
        <v>5</v>
      </c>
      <c r="BZ85" s="13">
        <f t="shared" si="14"/>
        <v>5</v>
      </c>
      <c r="CA85" s="23"/>
      <c r="CB85" s="23"/>
      <c r="CC85" s="23"/>
      <c r="CD85" s="23"/>
      <c r="CE85" s="23"/>
      <c r="CF85" s="23"/>
      <c r="CG85" s="23"/>
      <c r="CH85" s="23"/>
      <c r="CI85" s="23"/>
      <c r="CJ85" s="74">
        <v>5</v>
      </c>
      <c r="CK85" s="74">
        <v>12345</v>
      </c>
      <c r="CL85" s="15">
        <f t="shared" si="9"/>
        <v>5</v>
      </c>
      <c r="CM85" s="24"/>
      <c r="CN85" s="24"/>
      <c r="CO85" s="24"/>
      <c r="CP85" s="24"/>
      <c r="CQ85" s="25"/>
      <c r="CR85" s="25"/>
      <c r="CS85" s="26"/>
    </row>
    <row r="86" spans="1:97" s="104" customFormat="1" ht="14.1" customHeight="1">
      <c r="A86" s="2" t="s">
        <v>521</v>
      </c>
      <c r="B86" s="29" t="s">
        <v>515</v>
      </c>
      <c r="C86" s="28" t="s">
        <v>297</v>
      </c>
      <c r="D86" s="28" t="s">
        <v>297</v>
      </c>
      <c r="E86" s="28" t="s">
        <v>516</v>
      </c>
      <c r="F86" s="29" t="s">
        <v>522</v>
      </c>
      <c r="G86" s="28" t="s">
        <v>352</v>
      </c>
      <c r="H86" s="28" t="s">
        <v>353</v>
      </c>
      <c r="I86" s="28" t="s">
        <v>300</v>
      </c>
      <c r="J86" s="30" t="s">
        <v>50</v>
      </c>
      <c r="K86" s="30" t="s">
        <v>315</v>
      </c>
      <c r="L86" s="28" t="s">
        <v>518</v>
      </c>
      <c r="M86" s="28" t="s">
        <v>303</v>
      </c>
      <c r="N86" s="52">
        <v>0</v>
      </c>
      <c r="O86" s="52">
        <v>0</v>
      </c>
      <c r="P86" s="5">
        <v>4</v>
      </c>
      <c r="Q86" s="5">
        <v>2</v>
      </c>
      <c r="R86" s="5">
        <v>3</v>
      </c>
      <c r="S86" s="5">
        <v>1</v>
      </c>
      <c r="T86" s="5">
        <v>2</v>
      </c>
      <c r="U86" s="5">
        <v>0</v>
      </c>
      <c r="V86" s="5">
        <v>2</v>
      </c>
      <c r="W86" s="5">
        <v>1</v>
      </c>
      <c r="X86" s="5">
        <v>1</v>
      </c>
      <c r="Y86" s="5">
        <v>1</v>
      </c>
      <c r="Z86" s="5"/>
      <c r="AA86" s="5"/>
      <c r="AB86" s="5"/>
      <c r="AC86" s="5"/>
      <c r="AD86" s="5"/>
      <c r="AE86" s="5"/>
      <c r="AF86" s="5"/>
      <c r="AG86" s="5"/>
      <c r="AH86" s="7">
        <f t="shared" si="15"/>
        <v>12</v>
      </c>
      <c r="AI86" s="7">
        <f t="shared" si="16"/>
        <v>5</v>
      </c>
      <c r="AJ86" s="7">
        <f t="shared" si="17"/>
        <v>7</v>
      </c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20"/>
      <c r="AZ86" s="19"/>
      <c r="BA86" s="19"/>
      <c r="BB86" s="19"/>
      <c r="BC86" s="10">
        <f t="shared" si="10"/>
        <v>0</v>
      </c>
      <c r="BD86" s="10">
        <f t="shared" si="10"/>
        <v>0</v>
      </c>
      <c r="BE86" s="10">
        <f t="shared" si="11"/>
        <v>0</v>
      </c>
      <c r="BF86" s="34">
        <v>4</v>
      </c>
      <c r="BG86" s="34">
        <v>2</v>
      </c>
      <c r="BH86" s="34">
        <v>3</v>
      </c>
      <c r="BI86" s="34">
        <v>1</v>
      </c>
      <c r="BJ86" s="34">
        <v>2</v>
      </c>
      <c r="BK86" s="34">
        <v>0</v>
      </c>
      <c r="BL86" s="34">
        <v>2</v>
      </c>
      <c r="BM86" s="34">
        <v>1</v>
      </c>
      <c r="BN86" s="34">
        <v>1</v>
      </c>
      <c r="BO86" s="34">
        <v>1</v>
      </c>
      <c r="BP86" s="34"/>
      <c r="BQ86" s="34"/>
      <c r="BR86" s="34"/>
      <c r="BS86" s="34"/>
      <c r="BT86" s="34"/>
      <c r="BU86" s="34"/>
      <c r="BV86" s="34"/>
      <c r="BW86" s="34"/>
      <c r="BX86" s="13">
        <f t="shared" si="12"/>
        <v>12</v>
      </c>
      <c r="BY86" s="13">
        <f t="shared" si="13"/>
        <v>5</v>
      </c>
      <c r="BZ86" s="13">
        <f t="shared" si="14"/>
        <v>7</v>
      </c>
      <c r="CA86" s="23"/>
      <c r="CB86" s="23"/>
      <c r="CC86" s="23"/>
      <c r="CD86" s="23"/>
      <c r="CE86" s="23"/>
      <c r="CF86" s="23"/>
      <c r="CG86" s="23"/>
      <c r="CH86" s="23"/>
      <c r="CI86" s="23"/>
      <c r="CJ86" s="74">
        <v>5</v>
      </c>
      <c r="CK86" s="74">
        <v>12345</v>
      </c>
      <c r="CL86" s="15">
        <f t="shared" si="9"/>
        <v>5</v>
      </c>
      <c r="CM86" s="24"/>
      <c r="CN86" s="24"/>
      <c r="CO86" s="24"/>
      <c r="CP86" s="24"/>
      <c r="CQ86" s="25"/>
      <c r="CR86" s="25"/>
      <c r="CS86" s="26"/>
    </row>
    <row r="87" spans="1:97" s="104" customFormat="1" ht="14.1" customHeight="1">
      <c r="A87" s="2" t="s">
        <v>523</v>
      </c>
      <c r="B87" s="29" t="s">
        <v>515</v>
      </c>
      <c r="C87" s="28" t="s">
        <v>297</v>
      </c>
      <c r="D87" s="28" t="s">
        <v>297</v>
      </c>
      <c r="E87" s="28" t="s">
        <v>516</v>
      </c>
      <c r="F87" s="29" t="s">
        <v>524</v>
      </c>
      <c r="G87" s="28" t="s">
        <v>352</v>
      </c>
      <c r="H87" s="28" t="s">
        <v>353</v>
      </c>
      <c r="I87" s="28" t="s">
        <v>300</v>
      </c>
      <c r="J87" s="30" t="s">
        <v>301</v>
      </c>
      <c r="K87" s="30" t="s">
        <v>302</v>
      </c>
      <c r="L87" s="28"/>
      <c r="M87" s="28" t="s">
        <v>303</v>
      </c>
      <c r="N87" s="52">
        <v>0</v>
      </c>
      <c r="O87" s="52">
        <v>0</v>
      </c>
      <c r="P87" s="5">
        <v>2</v>
      </c>
      <c r="Q87" s="5">
        <v>1</v>
      </c>
      <c r="R87" s="5">
        <v>1</v>
      </c>
      <c r="S87" s="5">
        <v>0</v>
      </c>
      <c r="T87" s="5">
        <v>2</v>
      </c>
      <c r="U87" s="5">
        <v>0</v>
      </c>
      <c r="V87" s="5">
        <v>2</v>
      </c>
      <c r="W87" s="5">
        <v>0</v>
      </c>
      <c r="X87" s="5">
        <v>1</v>
      </c>
      <c r="Y87" s="5">
        <v>1</v>
      </c>
      <c r="Z87" s="5">
        <v>3</v>
      </c>
      <c r="AA87" s="5">
        <v>1</v>
      </c>
      <c r="AB87" s="5">
        <v>6</v>
      </c>
      <c r="AC87" s="5">
        <v>2</v>
      </c>
      <c r="AD87" s="5">
        <v>4</v>
      </c>
      <c r="AE87" s="5">
        <v>1</v>
      </c>
      <c r="AF87" s="5">
        <v>14</v>
      </c>
      <c r="AG87" s="5">
        <v>6</v>
      </c>
      <c r="AH87" s="7">
        <f t="shared" si="15"/>
        <v>35</v>
      </c>
      <c r="AI87" s="7">
        <f t="shared" si="16"/>
        <v>12</v>
      </c>
      <c r="AJ87" s="7">
        <f t="shared" si="17"/>
        <v>23</v>
      </c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20"/>
      <c r="AZ87" s="19"/>
      <c r="BA87" s="19">
        <v>6</v>
      </c>
      <c r="BB87" s="19">
        <v>0</v>
      </c>
      <c r="BC87" s="10">
        <f t="shared" si="10"/>
        <v>6</v>
      </c>
      <c r="BD87" s="10">
        <f t="shared" si="10"/>
        <v>0</v>
      </c>
      <c r="BE87" s="10">
        <f t="shared" si="11"/>
        <v>6</v>
      </c>
      <c r="BF87" s="21">
        <v>2</v>
      </c>
      <c r="BG87" s="21">
        <v>1</v>
      </c>
      <c r="BH87" s="21">
        <v>1</v>
      </c>
      <c r="BI87" s="21">
        <v>0</v>
      </c>
      <c r="BJ87" s="21">
        <v>2</v>
      </c>
      <c r="BK87" s="21">
        <v>0</v>
      </c>
      <c r="BL87" s="21">
        <v>2</v>
      </c>
      <c r="BM87" s="21">
        <v>0</v>
      </c>
      <c r="BN87" s="21">
        <v>1</v>
      </c>
      <c r="BO87" s="21">
        <v>1</v>
      </c>
      <c r="BP87" s="21">
        <v>3</v>
      </c>
      <c r="BQ87" s="22">
        <v>1</v>
      </c>
      <c r="BR87" s="22">
        <v>6</v>
      </c>
      <c r="BS87" s="22">
        <v>2</v>
      </c>
      <c r="BT87" s="22">
        <v>4</v>
      </c>
      <c r="BU87" s="22">
        <v>1</v>
      </c>
      <c r="BV87" s="22">
        <v>14</v>
      </c>
      <c r="BW87" s="22">
        <v>6</v>
      </c>
      <c r="BX87" s="13">
        <f t="shared" si="12"/>
        <v>35</v>
      </c>
      <c r="BY87" s="13">
        <f t="shared" si="13"/>
        <v>12</v>
      </c>
      <c r="BZ87" s="13">
        <f t="shared" si="14"/>
        <v>23</v>
      </c>
      <c r="CA87" s="23"/>
      <c r="CB87" s="23"/>
      <c r="CC87" s="23"/>
      <c r="CD87" s="23"/>
      <c r="CE87" s="23"/>
      <c r="CF87" s="23"/>
      <c r="CG87" s="23"/>
      <c r="CH87" s="23"/>
      <c r="CI87" s="23"/>
      <c r="CJ87" s="74">
        <v>9</v>
      </c>
      <c r="CK87" s="74">
        <v>12345.678900000001</v>
      </c>
      <c r="CL87" s="15">
        <f t="shared" si="9"/>
        <v>9</v>
      </c>
      <c r="CM87" s="24"/>
      <c r="CN87" s="24"/>
      <c r="CO87" s="24"/>
      <c r="CP87" s="24"/>
      <c r="CQ87" s="25" t="s">
        <v>1075</v>
      </c>
      <c r="CR87" s="25"/>
      <c r="CS87" s="26" t="s">
        <v>1076</v>
      </c>
    </row>
    <row r="88" spans="1:97" s="104" customFormat="1" ht="14.1" customHeight="1">
      <c r="A88" s="2" t="s">
        <v>525</v>
      </c>
      <c r="B88" s="29" t="s">
        <v>515</v>
      </c>
      <c r="C88" s="28" t="s">
        <v>297</v>
      </c>
      <c r="D88" s="28" t="s">
        <v>297</v>
      </c>
      <c r="E88" s="28" t="s">
        <v>516</v>
      </c>
      <c r="F88" s="29" t="s">
        <v>526</v>
      </c>
      <c r="G88" s="28" t="s">
        <v>352</v>
      </c>
      <c r="H88" s="28" t="s">
        <v>353</v>
      </c>
      <c r="I88" s="28" t="s">
        <v>300</v>
      </c>
      <c r="J88" s="30" t="s">
        <v>50</v>
      </c>
      <c r="K88" s="30" t="s">
        <v>315</v>
      </c>
      <c r="L88" s="28" t="s">
        <v>518</v>
      </c>
      <c r="M88" s="28" t="s">
        <v>303</v>
      </c>
      <c r="N88" s="52">
        <v>0</v>
      </c>
      <c r="O88" s="52">
        <v>0</v>
      </c>
      <c r="P88" s="5">
        <v>2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0</v>
      </c>
      <c r="X88" s="5">
        <v>1</v>
      </c>
      <c r="Y88" s="5">
        <v>0</v>
      </c>
      <c r="Z88" s="5"/>
      <c r="AA88" s="5"/>
      <c r="AB88" s="5"/>
      <c r="AC88" s="5"/>
      <c r="AD88" s="5"/>
      <c r="AE88" s="5"/>
      <c r="AF88" s="5"/>
      <c r="AG88" s="5"/>
      <c r="AH88" s="7">
        <f t="shared" si="15"/>
        <v>6</v>
      </c>
      <c r="AI88" s="7">
        <f t="shared" si="16"/>
        <v>3</v>
      </c>
      <c r="AJ88" s="7">
        <f t="shared" si="17"/>
        <v>3</v>
      </c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20"/>
      <c r="AZ88" s="19"/>
      <c r="BA88" s="19"/>
      <c r="BB88" s="19"/>
      <c r="BC88" s="10">
        <f t="shared" si="10"/>
        <v>0</v>
      </c>
      <c r="BD88" s="10">
        <f t="shared" si="10"/>
        <v>0</v>
      </c>
      <c r="BE88" s="10">
        <f t="shared" si="11"/>
        <v>0</v>
      </c>
      <c r="BF88" s="21">
        <v>2</v>
      </c>
      <c r="BG88" s="21">
        <v>1</v>
      </c>
      <c r="BH88" s="21">
        <v>1</v>
      </c>
      <c r="BI88" s="21">
        <v>1</v>
      </c>
      <c r="BJ88" s="21">
        <v>1</v>
      </c>
      <c r="BK88" s="21">
        <v>1</v>
      </c>
      <c r="BL88" s="21">
        <v>1</v>
      </c>
      <c r="BM88" s="21">
        <v>0</v>
      </c>
      <c r="BN88" s="21">
        <v>1</v>
      </c>
      <c r="BO88" s="21">
        <v>0</v>
      </c>
      <c r="BP88" s="21"/>
      <c r="BQ88" s="22"/>
      <c r="BR88" s="22"/>
      <c r="BS88" s="22"/>
      <c r="BT88" s="22"/>
      <c r="BU88" s="22"/>
      <c r="BV88" s="22"/>
      <c r="BW88" s="22"/>
      <c r="BX88" s="13">
        <f t="shared" si="12"/>
        <v>6</v>
      </c>
      <c r="BY88" s="13">
        <f t="shared" si="13"/>
        <v>3</v>
      </c>
      <c r="BZ88" s="13">
        <f t="shared" si="14"/>
        <v>3</v>
      </c>
      <c r="CA88" s="23"/>
      <c r="CB88" s="23"/>
      <c r="CC88" s="23"/>
      <c r="CD88" s="23"/>
      <c r="CE88" s="23"/>
      <c r="CF88" s="23"/>
      <c r="CG88" s="23"/>
      <c r="CH88" s="23"/>
      <c r="CI88" s="23"/>
      <c r="CJ88" s="74">
        <v>5</v>
      </c>
      <c r="CK88" s="74">
        <v>12345</v>
      </c>
      <c r="CL88" s="15">
        <f t="shared" si="9"/>
        <v>5</v>
      </c>
      <c r="CM88" s="24"/>
      <c r="CN88" s="24"/>
      <c r="CO88" s="24"/>
      <c r="CP88" s="24"/>
      <c r="CQ88" s="25"/>
      <c r="CR88" s="25"/>
      <c r="CS88" s="26"/>
    </row>
    <row r="89" spans="1:97" s="104" customFormat="1" ht="14.1" customHeight="1">
      <c r="A89" s="2" t="s">
        <v>527</v>
      </c>
      <c r="B89" s="29" t="s">
        <v>515</v>
      </c>
      <c r="C89" s="28" t="s">
        <v>297</v>
      </c>
      <c r="D89" s="28" t="s">
        <v>297</v>
      </c>
      <c r="E89" s="28" t="s">
        <v>516</v>
      </c>
      <c r="F89" s="29" t="s">
        <v>528</v>
      </c>
      <c r="G89" s="28" t="s">
        <v>352</v>
      </c>
      <c r="H89" s="28" t="s">
        <v>353</v>
      </c>
      <c r="I89" s="28" t="s">
        <v>300</v>
      </c>
      <c r="J89" s="30" t="s">
        <v>301</v>
      </c>
      <c r="K89" s="30" t="s">
        <v>315</v>
      </c>
      <c r="L89" s="28" t="s">
        <v>518</v>
      </c>
      <c r="M89" s="28" t="s">
        <v>303</v>
      </c>
      <c r="N89" s="52">
        <v>0</v>
      </c>
      <c r="O89" s="52">
        <v>0</v>
      </c>
      <c r="P89" s="5">
        <v>1</v>
      </c>
      <c r="Q89" s="5">
        <v>0</v>
      </c>
      <c r="R89" s="5">
        <v>1</v>
      </c>
      <c r="S89" s="5">
        <v>1</v>
      </c>
      <c r="T89" s="5">
        <v>1</v>
      </c>
      <c r="U89" s="5">
        <v>1</v>
      </c>
      <c r="V89" s="5">
        <v>2</v>
      </c>
      <c r="W89" s="5">
        <v>1</v>
      </c>
      <c r="X89" s="5">
        <v>1</v>
      </c>
      <c r="Y89" s="5">
        <v>1</v>
      </c>
      <c r="Z89" s="5">
        <v>4</v>
      </c>
      <c r="AA89" s="5">
        <v>0</v>
      </c>
      <c r="AB89" s="5">
        <v>6</v>
      </c>
      <c r="AC89" s="5">
        <v>2</v>
      </c>
      <c r="AD89" s="5">
        <v>8</v>
      </c>
      <c r="AE89" s="5">
        <v>3</v>
      </c>
      <c r="AF89" s="5">
        <v>9</v>
      </c>
      <c r="AG89" s="5">
        <v>1</v>
      </c>
      <c r="AH89" s="7">
        <f t="shared" si="15"/>
        <v>33</v>
      </c>
      <c r="AI89" s="7">
        <f t="shared" si="16"/>
        <v>10</v>
      </c>
      <c r="AJ89" s="7">
        <f t="shared" si="17"/>
        <v>23</v>
      </c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>
        <v>3</v>
      </c>
      <c r="AX89" s="19">
        <v>1</v>
      </c>
      <c r="AY89" s="20"/>
      <c r="AZ89" s="19"/>
      <c r="BA89" s="19">
        <v>2</v>
      </c>
      <c r="BB89" s="19">
        <v>0</v>
      </c>
      <c r="BC89" s="10">
        <f t="shared" si="10"/>
        <v>5</v>
      </c>
      <c r="BD89" s="10">
        <f t="shared" si="10"/>
        <v>1</v>
      </c>
      <c r="BE89" s="10">
        <f t="shared" si="11"/>
        <v>4</v>
      </c>
      <c r="BF89" s="21">
        <v>1</v>
      </c>
      <c r="BG89" s="21">
        <v>0</v>
      </c>
      <c r="BH89" s="21">
        <v>1</v>
      </c>
      <c r="BI89" s="21">
        <v>1</v>
      </c>
      <c r="BJ89" s="21">
        <v>1</v>
      </c>
      <c r="BK89" s="21">
        <v>1</v>
      </c>
      <c r="BL89" s="21">
        <v>2</v>
      </c>
      <c r="BM89" s="21">
        <v>1</v>
      </c>
      <c r="BN89" s="21">
        <v>1</v>
      </c>
      <c r="BO89" s="21">
        <v>1</v>
      </c>
      <c r="BP89" s="21">
        <v>4</v>
      </c>
      <c r="BQ89" s="22">
        <v>0</v>
      </c>
      <c r="BR89" s="22">
        <v>6</v>
      </c>
      <c r="BS89" s="22">
        <v>2</v>
      </c>
      <c r="BT89" s="22">
        <v>8</v>
      </c>
      <c r="BU89" s="22">
        <v>3</v>
      </c>
      <c r="BV89" s="22">
        <v>9</v>
      </c>
      <c r="BW89" s="22">
        <v>1</v>
      </c>
      <c r="BX89" s="13">
        <f t="shared" si="12"/>
        <v>33</v>
      </c>
      <c r="BY89" s="13">
        <f t="shared" si="13"/>
        <v>10</v>
      </c>
      <c r="BZ89" s="13">
        <f t="shared" si="14"/>
        <v>23</v>
      </c>
      <c r="CA89" s="23"/>
      <c r="CB89" s="23"/>
      <c r="CC89" s="23"/>
      <c r="CD89" s="23"/>
      <c r="CE89" s="23"/>
      <c r="CF89" s="23"/>
      <c r="CG89" s="23"/>
      <c r="CH89" s="23"/>
      <c r="CI89" s="23"/>
      <c r="CJ89" s="74">
        <v>9</v>
      </c>
      <c r="CK89" s="74">
        <v>12345.678900000001</v>
      </c>
      <c r="CL89" s="15">
        <f t="shared" si="9"/>
        <v>9</v>
      </c>
      <c r="CM89" s="24"/>
      <c r="CN89" s="24"/>
      <c r="CO89" s="24"/>
      <c r="CP89" s="24"/>
      <c r="CQ89" s="25"/>
      <c r="CR89" s="25"/>
      <c r="CS89" s="26"/>
    </row>
    <row r="90" spans="1:97" s="104" customFormat="1" ht="14.1" customHeight="1">
      <c r="A90" s="2" t="s">
        <v>529</v>
      </c>
      <c r="B90" s="29" t="s">
        <v>515</v>
      </c>
      <c r="C90" s="28" t="s">
        <v>297</v>
      </c>
      <c r="D90" s="28" t="s">
        <v>297</v>
      </c>
      <c r="E90" s="28" t="s">
        <v>516</v>
      </c>
      <c r="F90" s="29" t="s">
        <v>530</v>
      </c>
      <c r="G90" s="28" t="s">
        <v>352</v>
      </c>
      <c r="H90" s="28" t="s">
        <v>353</v>
      </c>
      <c r="I90" s="28" t="s">
        <v>300</v>
      </c>
      <c r="J90" s="30" t="s">
        <v>50</v>
      </c>
      <c r="K90" s="30" t="s">
        <v>315</v>
      </c>
      <c r="L90" s="28" t="s">
        <v>518</v>
      </c>
      <c r="M90" s="28" t="s">
        <v>303</v>
      </c>
      <c r="N90" s="52">
        <v>0</v>
      </c>
      <c r="O90" s="52">
        <v>0</v>
      </c>
      <c r="P90" s="5">
        <v>1</v>
      </c>
      <c r="Q90" s="5">
        <v>0</v>
      </c>
      <c r="R90" s="5"/>
      <c r="S90" s="5"/>
      <c r="T90" s="5">
        <v>2</v>
      </c>
      <c r="U90" s="5">
        <v>1</v>
      </c>
      <c r="V90" s="5">
        <v>2</v>
      </c>
      <c r="W90" s="5">
        <v>1</v>
      </c>
      <c r="X90" s="5">
        <v>1</v>
      </c>
      <c r="Y90" s="5">
        <v>1</v>
      </c>
      <c r="Z90" s="5"/>
      <c r="AA90" s="5"/>
      <c r="AB90" s="5"/>
      <c r="AC90" s="5"/>
      <c r="AD90" s="5"/>
      <c r="AE90" s="5"/>
      <c r="AF90" s="5"/>
      <c r="AG90" s="5"/>
      <c r="AH90" s="7">
        <f t="shared" si="15"/>
        <v>6</v>
      </c>
      <c r="AI90" s="7">
        <f t="shared" si="16"/>
        <v>3</v>
      </c>
      <c r="AJ90" s="7">
        <f t="shared" si="17"/>
        <v>3</v>
      </c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20"/>
      <c r="AZ90" s="19"/>
      <c r="BA90" s="19"/>
      <c r="BB90" s="19"/>
      <c r="BC90" s="10">
        <f t="shared" si="10"/>
        <v>0</v>
      </c>
      <c r="BD90" s="10">
        <f t="shared" si="10"/>
        <v>0</v>
      </c>
      <c r="BE90" s="10">
        <f t="shared" si="11"/>
        <v>0</v>
      </c>
      <c r="BF90" s="21">
        <v>1</v>
      </c>
      <c r="BG90" s="21">
        <v>0</v>
      </c>
      <c r="BH90" s="21"/>
      <c r="BI90" s="21"/>
      <c r="BJ90" s="21">
        <v>2</v>
      </c>
      <c r="BK90" s="21">
        <v>1</v>
      </c>
      <c r="BL90" s="21">
        <v>2</v>
      </c>
      <c r="BM90" s="21">
        <v>1</v>
      </c>
      <c r="BN90" s="21">
        <v>1</v>
      </c>
      <c r="BO90" s="21">
        <v>1</v>
      </c>
      <c r="BP90" s="21"/>
      <c r="BQ90" s="22"/>
      <c r="BR90" s="22"/>
      <c r="BS90" s="22"/>
      <c r="BT90" s="22"/>
      <c r="BU90" s="22"/>
      <c r="BV90" s="22"/>
      <c r="BW90" s="22"/>
      <c r="BX90" s="13">
        <f t="shared" si="12"/>
        <v>6</v>
      </c>
      <c r="BY90" s="13">
        <f t="shared" si="13"/>
        <v>3</v>
      </c>
      <c r="BZ90" s="13">
        <f t="shared" si="14"/>
        <v>3</v>
      </c>
      <c r="CA90" s="23"/>
      <c r="CB90" s="23"/>
      <c r="CC90" s="23"/>
      <c r="CD90" s="23"/>
      <c r="CE90" s="23"/>
      <c r="CF90" s="23"/>
      <c r="CG90" s="23"/>
      <c r="CH90" s="23"/>
      <c r="CI90" s="23"/>
      <c r="CJ90" s="74">
        <v>5</v>
      </c>
      <c r="CK90" s="74">
        <v>1345</v>
      </c>
      <c r="CL90" s="15">
        <f t="shared" si="9"/>
        <v>5</v>
      </c>
      <c r="CM90" s="24"/>
      <c r="CN90" s="24"/>
      <c r="CO90" s="24"/>
      <c r="CP90" s="24"/>
      <c r="CQ90" s="25"/>
      <c r="CR90" s="25"/>
      <c r="CS90" s="26"/>
    </row>
    <row r="91" spans="1:97" s="104" customFormat="1" ht="14.1" customHeight="1">
      <c r="A91" s="2" t="s">
        <v>531</v>
      </c>
      <c r="B91" s="29" t="s">
        <v>515</v>
      </c>
      <c r="C91" s="28" t="s">
        <v>297</v>
      </c>
      <c r="D91" s="28" t="s">
        <v>297</v>
      </c>
      <c r="E91" s="28" t="s">
        <v>516</v>
      </c>
      <c r="F91" s="29" t="s">
        <v>532</v>
      </c>
      <c r="G91" s="28" t="s">
        <v>352</v>
      </c>
      <c r="H91" s="28" t="s">
        <v>353</v>
      </c>
      <c r="I91" s="28" t="s">
        <v>300</v>
      </c>
      <c r="J91" s="30" t="s">
        <v>301</v>
      </c>
      <c r="K91" s="30" t="s">
        <v>315</v>
      </c>
      <c r="L91" s="28" t="s">
        <v>518</v>
      </c>
      <c r="M91" s="28" t="s">
        <v>303</v>
      </c>
      <c r="N91" s="52">
        <v>0</v>
      </c>
      <c r="O91" s="52">
        <v>0</v>
      </c>
      <c r="P91" s="5">
        <v>2</v>
      </c>
      <c r="Q91" s="5">
        <v>1</v>
      </c>
      <c r="R91" s="5">
        <v>1</v>
      </c>
      <c r="S91" s="5">
        <v>0</v>
      </c>
      <c r="T91" s="5">
        <v>1</v>
      </c>
      <c r="U91" s="5">
        <v>0</v>
      </c>
      <c r="V91" s="5">
        <v>3</v>
      </c>
      <c r="W91" s="5">
        <v>2</v>
      </c>
      <c r="X91" s="5">
        <v>1</v>
      </c>
      <c r="Y91" s="5">
        <v>0</v>
      </c>
      <c r="Z91" s="5">
        <v>5</v>
      </c>
      <c r="AA91" s="5">
        <v>3</v>
      </c>
      <c r="AB91" s="5">
        <v>1</v>
      </c>
      <c r="AC91" s="5">
        <v>0</v>
      </c>
      <c r="AD91" s="5">
        <v>7</v>
      </c>
      <c r="AE91" s="5">
        <v>3</v>
      </c>
      <c r="AF91" s="5">
        <v>1</v>
      </c>
      <c r="AG91" s="5">
        <v>0</v>
      </c>
      <c r="AH91" s="7">
        <f t="shared" si="15"/>
        <v>22</v>
      </c>
      <c r="AI91" s="7">
        <f t="shared" si="16"/>
        <v>9</v>
      </c>
      <c r="AJ91" s="7">
        <f t="shared" si="17"/>
        <v>13</v>
      </c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20"/>
      <c r="AZ91" s="19"/>
      <c r="BA91" s="19"/>
      <c r="BB91" s="19"/>
      <c r="BC91" s="10">
        <f t="shared" si="10"/>
        <v>0</v>
      </c>
      <c r="BD91" s="10">
        <f t="shared" si="10"/>
        <v>0</v>
      </c>
      <c r="BE91" s="10">
        <f t="shared" si="11"/>
        <v>0</v>
      </c>
      <c r="BF91" s="21">
        <v>2</v>
      </c>
      <c r="BG91" s="21">
        <v>1</v>
      </c>
      <c r="BH91" s="21">
        <v>1</v>
      </c>
      <c r="BI91" s="21">
        <v>0</v>
      </c>
      <c r="BJ91" s="21">
        <v>1</v>
      </c>
      <c r="BK91" s="21">
        <v>0</v>
      </c>
      <c r="BL91" s="21">
        <v>3</v>
      </c>
      <c r="BM91" s="21">
        <v>2</v>
      </c>
      <c r="BN91" s="21">
        <v>1</v>
      </c>
      <c r="BO91" s="21">
        <v>0</v>
      </c>
      <c r="BP91" s="21">
        <v>5</v>
      </c>
      <c r="BQ91" s="22">
        <v>3</v>
      </c>
      <c r="BR91" s="22">
        <v>1</v>
      </c>
      <c r="BS91" s="22">
        <v>0</v>
      </c>
      <c r="BT91" s="22">
        <v>7</v>
      </c>
      <c r="BU91" s="22">
        <v>3</v>
      </c>
      <c r="BV91" s="22">
        <v>1</v>
      </c>
      <c r="BW91" s="22">
        <v>0</v>
      </c>
      <c r="BX91" s="13">
        <f t="shared" si="12"/>
        <v>22</v>
      </c>
      <c r="BY91" s="13">
        <f t="shared" si="13"/>
        <v>9</v>
      </c>
      <c r="BZ91" s="13">
        <f t="shared" si="14"/>
        <v>13</v>
      </c>
      <c r="CA91" s="23"/>
      <c r="CB91" s="23"/>
      <c r="CC91" s="23"/>
      <c r="CD91" s="23"/>
      <c r="CE91" s="23"/>
      <c r="CF91" s="23"/>
      <c r="CG91" s="23"/>
      <c r="CH91" s="23"/>
      <c r="CI91" s="23"/>
      <c r="CJ91" s="74">
        <v>9</v>
      </c>
      <c r="CK91" s="74">
        <v>12345.678900000001</v>
      </c>
      <c r="CL91" s="15">
        <f t="shared" si="9"/>
        <v>9</v>
      </c>
      <c r="CM91" s="24"/>
      <c r="CN91" s="24"/>
      <c r="CO91" s="24"/>
      <c r="CP91" s="24"/>
      <c r="CQ91" s="25"/>
      <c r="CR91" s="25"/>
      <c r="CS91" s="26"/>
    </row>
    <row r="92" spans="1:97" s="104" customFormat="1" ht="14.1" customHeight="1">
      <c r="A92" s="2" t="s">
        <v>533</v>
      </c>
      <c r="B92" s="29" t="s">
        <v>534</v>
      </c>
      <c r="C92" s="28" t="s">
        <v>297</v>
      </c>
      <c r="D92" s="28" t="s">
        <v>297</v>
      </c>
      <c r="E92" s="28" t="s">
        <v>535</v>
      </c>
      <c r="F92" s="29" t="s">
        <v>535</v>
      </c>
      <c r="G92" s="28" t="s">
        <v>352</v>
      </c>
      <c r="H92" s="28" t="s">
        <v>353</v>
      </c>
      <c r="I92" s="28" t="s">
        <v>300</v>
      </c>
      <c r="J92" s="30" t="s">
        <v>301</v>
      </c>
      <c r="K92" s="30" t="s">
        <v>340</v>
      </c>
      <c r="L92" s="28"/>
      <c r="M92" s="28" t="s">
        <v>303</v>
      </c>
      <c r="N92" s="52">
        <v>24</v>
      </c>
      <c r="O92" s="52">
        <v>12</v>
      </c>
      <c r="P92" s="5">
        <v>26</v>
      </c>
      <c r="Q92" s="5">
        <v>12</v>
      </c>
      <c r="R92" s="5">
        <v>32</v>
      </c>
      <c r="S92" s="5">
        <v>17</v>
      </c>
      <c r="T92" s="5">
        <v>39</v>
      </c>
      <c r="U92" s="5">
        <v>23</v>
      </c>
      <c r="V92" s="5">
        <v>37</v>
      </c>
      <c r="W92" s="5">
        <v>19</v>
      </c>
      <c r="X92" s="5">
        <v>42</v>
      </c>
      <c r="Y92" s="5">
        <v>23</v>
      </c>
      <c r="Z92" s="5">
        <v>46</v>
      </c>
      <c r="AA92" s="5">
        <v>19</v>
      </c>
      <c r="AB92" s="5">
        <v>45</v>
      </c>
      <c r="AC92" s="5">
        <v>20</v>
      </c>
      <c r="AD92" s="5">
        <v>50</v>
      </c>
      <c r="AE92" s="5">
        <v>25</v>
      </c>
      <c r="AF92" s="5">
        <v>47</v>
      </c>
      <c r="AG92" s="5">
        <v>22</v>
      </c>
      <c r="AH92" s="7">
        <f t="shared" si="15"/>
        <v>364</v>
      </c>
      <c r="AI92" s="7">
        <f t="shared" si="16"/>
        <v>180</v>
      </c>
      <c r="AJ92" s="7">
        <f t="shared" si="17"/>
        <v>184</v>
      </c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>
        <v>1</v>
      </c>
      <c r="AV92" s="19">
        <v>0</v>
      </c>
      <c r="AW92" s="19"/>
      <c r="AX92" s="19"/>
      <c r="AY92" s="20"/>
      <c r="AZ92" s="19"/>
      <c r="BA92" s="19"/>
      <c r="BB92" s="19"/>
      <c r="BC92" s="10">
        <f t="shared" si="10"/>
        <v>1</v>
      </c>
      <c r="BD92" s="10">
        <f t="shared" si="10"/>
        <v>0</v>
      </c>
      <c r="BE92" s="10">
        <f t="shared" si="11"/>
        <v>1</v>
      </c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2"/>
      <c r="BR92" s="22"/>
      <c r="BS92" s="22"/>
      <c r="BT92" s="22"/>
      <c r="BU92" s="22"/>
      <c r="BV92" s="22"/>
      <c r="BW92" s="22"/>
      <c r="BX92" s="13">
        <f t="shared" si="12"/>
        <v>0</v>
      </c>
      <c r="BY92" s="13">
        <f t="shared" si="13"/>
        <v>0</v>
      </c>
      <c r="BZ92" s="13">
        <f t="shared" si="14"/>
        <v>0</v>
      </c>
      <c r="CA92" s="23">
        <v>1</v>
      </c>
      <c r="CB92" s="23">
        <v>2</v>
      </c>
      <c r="CC92" s="23">
        <v>2</v>
      </c>
      <c r="CD92" s="23">
        <v>2</v>
      </c>
      <c r="CE92" s="23">
        <v>2</v>
      </c>
      <c r="CF92" s="23">
        <v>2</v>
      </c>
      <c r="CG92" s="23">
        <v>2</v>
      </c>
      <c r="CH92" s="23">
        <v>2</v>
      </c>
      <c r="CI92" s="23">
        <v>2</v>
      </c>
      <c r="CJ92" s="74"/>
      <c r="CK92" s="74"/>
      <c r="CL92" s="15">
        <f t="shared" si="9"/>
        <v>17</v>
      </c>
      <c r="CM92" s="24"/>
      <c r="CN92" s="24"/>
      <c r="CO92" s="24"/>
      <c r="CP92" s="24"/>
      <c r="CQ92" s="25" t="s">
        <v>1077</v>
      </c>
      <c r="CR92" s="25" t="s">
        <v>1078</v>
      </c>
      <c r="CS92" s="26" t="s">
        <v>1079</v>
      </c>
    </row>
    <row r="93" spans="1:97" s="104" customFormat="1" ht="14.1" customHeight="1">
      <c r="A93" s="2" t="s">
        <v>536</v>
      </c>
      <c r="B93" s="29" t="s">
        <v>534</v>
      </c>
      <c r="C93" s="28" t="s">
        <v>297</v>
      </c>
      <c r="D93" s="28" t="s">
        <v>297</v>
      </c>
      <c r="E93" s="28" t="s">
        <v>535</v>
      </c>
      <c r="F93" s="29" t="s">
        <v>537</v>
      </c>
      <c r="G93" s="28" t="s">
        <v>352</v>
      </c>
      <c r="H93" s="28" t="s">
        <v>353</v>
      </c>
      <c r="I93" s="28" t="s">
        <v>300</v>
      </c>
      <c r="J93" s="30" t="s">
        <v>50</v>
      </c>
      <c r="K93" s="30" t="s">
        <v>315</v>
      </c>
      <c r="L93" s="28" t="s">
        <v>538</v>
      </c>
      <c r="M93" s="28" t="s">
        <v>303</v>
      </c>
      <c r="N93" s="52">
        <v>6</v>
      </c>
      <c r="O93" s="52">
        <v>5</v>
      </c>
      <c r="P93" s="5">
        <v>6</v>
      </c>
      <c r="Q93" s="5">
        <v>5</v>
      </c>
      <c r="R93" s="5">
        <v>9</v>
      </c>
      <c r="S93" s="5">
        <v>4</v>
      </c>
      <c r="T93" s="5">
        <v>4</v>
      </c>
      <c r="U93" s="5">
        <v>2</v>
      </c>
      <c r="V93" s="5">
        <v>4</v>
      </c>
      <c r="W93" s="5">
        <v>2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7">
        <f t="shared" si="15"/>
        <v>23</v>
      </c>
      <c r="AI93" s="7">
        <f t="shared" si="16"/>
        <v>13</v>
      </c>
      <c r="AJ93" s="7">
        <f t="shared" si="17"/>
        <v>10</v>
      </c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20"/>
      <c r="AZ93" s="19"/>
      <c r="BA93" s="19"/>
      <c r="BB93" s="19"/>
      <c r="BC93" s="10">
        <f t="shared" si="10"/>
        <v>0</v>
      </c>
      <c r="BD93" s="10">
        <f t="shared" si="10"/>
        <v>0</v>
      </c>
      <c r="BE93" s="10">
        <f t="shared" si="11"/>
        <v>0</v>
      </c>
      <c r="BF93" s="21">
        <v>6</v>
      </c>
      <c r="BG93" s="21">
        <v>5</v>
      </c>
      <c r="BH93" s="21">
        <v>9</v>
      </c>
      <c r="BI93" s="21">
        <v>4</v>
      </c>
      <c r="BJ93" s="21">
        <v>4</v>
      </c>
      <c r="BK93" s="21">
        <v>2</v>
      </c>
      <c r="BL93" s="21">
        <v>4</v>
      </c>
      <c r="BM93" s="21">
        <v>2</v>
      </c>
      <c r="BN93" s="21"/>
      <c r="BO93" s="21"/>
      <c r="BP93" s="21"/>
      <c r="BQ93" s="22"/>
      <c r="BR93" s="22"/>
      <c r="BS93" s="22"/>
      <c r="BT93" s="22"/>
      <c r="BU93" s="22"/>
      <c r="BV93" s="22"/>
      <c r="BW93" s="22"/>
      <c r="BX93" s="13">
        <f t="shared" si="12"/>
        <v>23</v>
      </c>
      <c r="BY93" s="13">
        <f t="shared" si="13"/>
        <v>13</v>
      </c>
      <c r="BZ93" s="13">
        <f t="shared" si="14"/>
        <v>10</v>
      </c>
      <c r="CA93" s="23"/>
      <c r="CB93" s="23"/>
      <c r="CC93" s="23"/>
      <c r="CD93" s="23"/>
      <c r="CE93" s="23"/>
      <c r="CF93" s="23"/>
      <c r="CG93" s="23"/>
      <c r="CH93" s="23"/>
      <c r="CI93" s="23"/>
      <c r="CJ93" s="74">
        <v>4</v>
      </c>
      <c r="CK93" s="74">
        <v>13.24</v>
      </c>
      <c r="CL93" s="15">
        <f t="shared" si="9"/>
        <v>4</v>
      </c>
      <c r="CM93" s="24"/>
      <c r="CN93" s="24"/>
      <c r="CO93" s="24"/>
      <c r="CP93" s="24"/>
      <c r="CQ93" s="25"/>
      <c r="CR93" s="25"/>
      <c r="CS93" s="26"/>
    </row>
    <row r="94" spans="1:97" s="104" customFormat="1" ht="14.1" customHeight="1">
      <c r="A94" s="2" t="s">
        <v>539</v>
      </c>
      <c r="B94" s="36" t="s">
        <v>540</v>
      </c>
      <c r="C94" s="37" t="s">
        <v>297</v>
      </c>
      <c r="D94" s="1" t="s">
        <v>297</v>
      </c>
      <c r="E94" s="2" t="s">
        <v>535</v>
      </c>
      <c r="F94" s="2" t="s">
        <v>541</v>
      </c>
      <c r="G94" s="2" t="s">
        <v>352</v>
      </c>
      <c r="H94" s="2" t="s">
        <v>353</v>
      </c>
      <c r="I94" s="2" t="s">
        <v>300</v>
      </c>
      <c r="J94" s="38" t="s">
        <v>301</v>
      </c>
      <c r="K94" s="38" t="s">
        <v>302</v>
      </c>
      <c r="L94" s="38"/>
      <c r="M94" s="38" t="s">
        <v>303</v>
      </c>
      <c r="N94" s="52">
        <v>21</v>
      </c>
      <c r="O94" s="52">
        <v>7</v>
      </c>
      <c r="P94" s="5">
        <v>24</v>
      </c>
      <c r="Q94" s="5">
        <v>7</v>
      </c>
      <c r="R94" s="5">
        <v>25</v>
      </c>
      <c r="S94" s="5">
        <v>19</v>
      </c>
      <c r="T94" s="5">
        <v>35</v>
      </c>
      <c r="U94" s="5">
        <v>13</v>
      </c>
      <c r="V94" s="5">
        <v>26</v>
      </c>
      <c r="W94" s="5">
        <v>14</v>
      </c>
      <c r="X94" s="5">
        <v>21</v>
      </c>
      <c r="Y94" s="5">
        <v>12</v>
      </c>
      <c r="Z94" s="5">
        <v>16</v>
      </c>
      <c r="AA94" s="5">
        <v>6</v>
      </c>
      <c r="AB94" s="5">
        <v>27</v>
      </c>
      <c r="AC94" s="5">
        <v>17</v>
      </c>
      <c r="AD94" s="5">
        <v>27</v>
      </c>
      <c r="AE94" s="5">
        <v>18</v>
      </c>
      <c r="AF94" s="5">
        <v>21</v>
      </c>
      <c r="AG94" s="5">
        <v>9</v>
      </c>
      <c r="AH94" s="7">
        <f t="shared" si="15"/>
        <v>222</v>
      </c>
      <c r="AI94" s="7">
        <f t="shared" si="16"/>
        <v>115</v>
      </c>
      <c r="AJ94" s="7">
        <f t="shared" si="17"/>
        <v>107</v>
      </c>
      <c r="AK94" s="19">
        <v>1</v>
      </c>
      <c r="AL94" s="19">
        <v>1</v>
      </c>
      <c r="AM94" s="19"/>
      <c r="AN94" s="19"/>
      <c r="AO94" s="19"/>
      <c r="AP94" s="19"/>
      <c r="AQ94" s="19"/>
      <c r="AR94" s="19"/>
      <c r="AS94" s="19"/>
      <c r="AT94" s="19"/>
      <c r="AU94" s="19">
        <v>1</v>
      </c>
      <c r="AV94" s="19">
        <v>0</v>
      </c>
      <c r="AW94" s="19"/>
      <c r="AX94" s="19"/>
      <c r="AY94" s="20"/>
      <c r="AZ94" s="19"/>
      <c r="BA94" s="19">
        <v>1</v>
      </c>
      <c r="BB94" s="19">
        <v>0</v>
      </c>
      <c r="BC94" s="10">
        <f t="shared" si="10"/>
        <v>3</v>
      </c>
      <c r="BD94" s="10">
        <f t="shared" si="10"/>
        <v>1</v>
      </c>
      <c r="BE94" s="10">
        <f t="shared" si="11"/>
        <v>2</v>
      </c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2"/>
      <c r="BR94" s="22"/>
      <c r="BS94" s="22"/>
      <c r="BT94" s="22"/>
      <c r="BU94" s="22"/>
      <c r="BV94" s="22"/>
      <c r="BW94" s="22"/>
      <c r="BX94" s="13">
        <f t="shared" si="12"/>
        <v>0</v>
      </c>
      <c r="BY94" s="13">
        <f t="shared" si="13"/>
        <v>0</v>
      </c>
      <c r="BZ94" s="13">
        <f t="shared" si="14"/>
        <v>0</v>
      </c>
      <c r="CA94" s="23">
        <v>1</v>
      </c>
      <c r="CB94" s="23">
        <v>1</v>
      </c>
      <c r="CC94" s="23">
        <v>2</v>
      </c>
      <c r="CD94" s="23">
        <v>1</v>
      </c>
      <c r="CE94" s="23">
        <v>1</v>
      </c>
      <c r="CF94" s="23">
        <v>1</v>
      </c>
      <c r="CG94" s="23">
        <v>1</v>
      </c>
      <c r="CH94" s="23">
        <v>2</v>
      </c>
      <c r="CI94" s="23">
        <v>1</v>
      </c>
      <c r="CJ94" s="74"/>
      <c r="CK94" s="74"/>
      <c r="CL94" s="15">
        <f t="shared" si="9"/>
        <v>11</v>
      </c>
      <c r="CM94" s="24"/>
      <c r="CN94" s="24"/>
      <c r="CO94" s="24"/>
      <c r="CP94" s="24"/>
      <c r="CQ94" s="25" t="s">
        <v>1080</v>
      </c>
      <c r="CR94" s="25" t="s">
        <v>1081</v>
      </c>
      <c r="CS94" s="26" t="s">
        <v>1082</v>
      </c>
    </row>
    <row r="95" spans="1:97" s="104" customFormat="1" ht="14.1" customHeight="1">
      <c r="A95" s="2" t="s">
        <v>542</v>
      </c>
      <c r="B95" s="36" t="s">
        <v>543</v>
      </c>
      <c r="C95" s="37" t="s">
        <v>297</v>
      </c>
      <c r="D95" s="1" t="s">
        <v>297</v>
      </c>
      <c r="E95" s="2" t="s">
        <v>535</v>
      </c>
      <c r="F95" s="2" t="s">
        <v>544</v>
      </c>
      <c r="G95" s="2" t="s">
        <v>352</v>
      </c>
      <c r="H95" s="2" t="s">
        <v>353</v>
      </c>
      <c r="I95" s="2" t="s">
        <v>300</v>
      </c>
      <c r="J95" s="38" t="s">
        <v>301</v>
      </c>
      <c r="K95" s="38" t="s">
        <v>302</v>
      </c>
      <c r="L95" s="38"/>
      <c r="M95" s="38" t="s">
        <v>303</v>
      </c>
      <c r="N95" s="52">
        <v>5</v>
      </c>
      <c r="O95" s="52">
        <v>3</v>
      </c>
      <c r="P95" s="5">
        <v>5</v>
      </c>
      <c r="Q95" s="5">
        <v>3</v>
      </c>
      <c r="R95" s="5">
        <v>3</v>
      </c>
      <c r="S95" s="5">
        <v>0</v>
      </c>
      <c r="T95" s="5">
        <v>4</v>
      </c>
      <c r="U95" s="5">
        <v>3</v>
      </c>
      <c r="V95" s="5">
        <v>3</v>
      </c>
      <c r="W95" s="5">
        <v>0</v>
      </c>
      <c r="X95" s="5">
        <v>8</v>
      </c>
      <c r="Y95" s="5">
        <v>4</v>
      </c>
      <c r="Z95" s="5">
        <v>3</v>
      </c>
      <c r="AA95" s="5">
        <v>1</v>
      </c>
      <c r="AB95" s="5">
        <v>7</v>
      </c>
      <c r="AC95" s="5">
        <v>4</v>
      </c>
      <c r="AD95" s="5">
        <v>6</v>
      </c>
      <c r="AE95" s="5">
        <v>3</v>
      </c>
      <c r="AF95" s="5">
        <v>3</v>
      </c>
      <c r="AG95" s="5">
        <v>2</v>
      </c>
      <c r="AH95" s="7">
        <f t="shared" si="15"/>
        <v>42</v>
      </c>
      <c r="AI95" s="7">
        <f t="shared" si="16"/>
        <v>20</v>
      </c>
      <c r="AJ95" s="7">
        <f t="shared" si="17"/>
        <v>22</v>
      </c>
      <c r="AK95" s="19">
        <v>2</v>
      </c>
      <c r="AL95" s="19">
        <v>0</v>
      </c>
      <c r="AM95" s="19"/>
      <c r="AN95" s="19"/>
      <c r="AO95" s="19"/>
      <c r="AP95" s="19"/>
      <c r="AQ95" s="19">
        <v>1</v>
      </c>
      <c r="AR95" s="19">
        <v>0</v>
      </c>
      <c r="AS95" s="19"/>
      <c r="AT95" s="19"/>
      <c r="AU95" s="19"/>
      <c r="AV95" s="19"/>
      <c r="AW95" s="19"/>
      <c r="AX95" s="19"/>
      <c r="AY95" s="20"/>
      <c r="AZ95" s="19"/>
      <c r="BA95" s="19"/>
      <c r="BB95" s="19"/>
      <c r="BC95" s="10">
        <f t="shared" si="10"/>
        <v>3</v>
      </c>
      <c r="BD95" s="10">
        <f t="shared" si="10"/>
        <v>0</v>
      </c>
      <c r="BE95" s="10">
        <f t="shared" si="11"/>
        <v>3</v>
      </c>
      <c r="BF95" s="21">
        <v>5</v>
      </c>
      <c r="BG95" s="21">
        <v>3</v>
      </c>
      <c r="BH95" s="21">
        <v>3</v>
      </c>
      <c r="BI95" s="21">
        <v>0</v>
      </c>
      <c r="BJ95" s="21">
        <v>4</v>
      </c>
      <c r="BK95" s="21">
        <v>3</v>
      </c>
      <c r="BL95" s="21">
        <v>3</v>
      </c>
      <c r="BM95" s="21">
        <v>0</v>
      </c>
      <c r="BN95" s="21">
        <v>8</v>
      </c>
      <c r="BO95" s="21">
        <v>4</v>
      </c>
      <c r="BP95" s="21">
        <v>3</v>
      </c>
      <c r="BQ95" s="22">
        <v>1</v>
      </c>
      <c r="BR95" s="22">
        <v>7</v>
      </c>
      <c r="BS95" s="22">
        <v>4</v>
      </c>
      <c r="BT95" s="22">
        <v>6</v>
      </c>
      <c r="BU95" s="22">
        <v>3</v>
      </c>
      <c r="BV95" s="22">
        <v>3</v>
      </c>
      <c r="BW95" s="22">
        <v>2</v>
      </c>
      <c r="BX95" s="13">
        <f t="shared" si="12"/>
        <v>42</v>
      </c>
      <c r="BY95" s="13">
        <f t="shared" si="13"/>
        <v>20</v>
      </c>
      <c r="BZ95" s="13">
        <f t="shared" si="14"/>
        <v>22</v>
      </c>
      <c r="CA95" s="23"/>
      <c r="CB95" s="23"/>
      <c r="CC95" s="23"/>
      <c r="CD95" s="23"/>
      <c r="CE95" s="23"/>
      <c r="CF95" s="23"/>
      <c r="CG95" s="23"/>
      <c r="CH95" s="23"/>
      <c r="CI95" s="23"/>
      <c r="CJ95" s="74">
        <v>9</v>
      </c>
      <c r="CK95" s="74" t="s">
        <v>923</v>
      </c>
      <c r="CL95" s="15">
        <f t="shared" si="9"/>
        <v>9</v>
      </c>
      <c r="CM95" s="24"/>
      <c r="CN95" s="24"/>
      <c r="CO95" s="24"/>
      <c r="CP95" s="24"/>
      <c r="CQ95" s="25" t="s">
        <v>1083</v>
      </c>
      <c r="CR95" s="25"/>
      <c r="CS95" s="26"/>
    </row>
    <row r="96" spans="1:97" s="104" customFormat="1" ht="14.1" customHeight="1">
      <c r="A96" s="2" t="s">
        <v>545</v>
      </c>
      <c r="B96" s="36" t="s">
        <v>546</v>
      </c>
      <c r="C96" s="37" t="s">
        <v>297</v>
      </c>
      <c r="D96" s="1" t="s">
        <v>297</v>
      </c>
      <c r="E96" s="2" t="s">
        <v>535</v>
      </c>
      <c r="F96" s="2" t="s">
        <v>547</v>
      </c>
      <c r="G96" s="2" t="s">
        <v>352</v>
      </c>
      <c r="H96" s="2" t="s">
        <v>353</v>
      </c>
      <c r="I96" s="2" t="s">
        <v>300</v>
      </c>
      <c r="J96" s="38" t="s">
        <v>301</v>
      </c>
      <c r="K96" s="38" t="s">
        <v>302</v>
      </c>
      <c r="L96" s="38"/>
      <c r="M96" s="38" t="s">
        <v>303</v>
      </c>
      <c r="N96" s="52">
        <v>15</v>
      </c>
      <c r="O96" s="52">
        <v>10</v>
      </c>
      <c r="P96" s="5">
        <v>19</v>
      </c>
      <c r="Q96" s="5">
        <v>10</v>
      </c>
      <c r="R96" s="5">
        <v>20</v>
      </c>
      <c r="S96" s="5">
        <v>9</v>
      </c>
      <c r="T96" s="5">
        <v>20</v>
      </c>
      <c r="U96" s="5">
        <v>12</v>
      </c>
      <c r="V96" s="5">
        <v>19</v>
      </c>
      <c r="W96" s="5">
        <v>14</v>
      </c>
      <c r="X96" s="5">
        <v>25</v>
      </c>
      <c r="Y96" s="5">
        <v>13</v>
      </c>
      <c r="Z96" s="5">
        <v>15</v>
      </c>
      <c r="AA96" s="5">
        <v>10</v>
      </c>
      <c r="AB96" s="5">
        <v>21</v>
      </c>
      <c r="AC96" s="5">
        <v>11</v>
      </c>
      <c r="AD96" s="5">
        <v>18</v>
      </c>
      <c r="AE96" s="5">
        <v>9</v>
      </c>
      <c r="AF96" s="5">
        <v>22</v>
      </c>
      <c r="AG96" s="5">
        <v>9</v>
      </c>
      <c r="AH96" s="7">
        <f t="shared" si="15"/>
        <v>179</v>
      </c>
      <c r="AI96" s="7">
        <f t="shared" si="16"/>
        <v>97</v>
      </c>
      <c r="AJ96" s="7">
        <f t="shared" si="17"/>
        <v>82</v>
      </c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20"/>
      <c r="AZ96" s="19"/>
      <c r="BA96" s="19"/>
      <c r="BB96" s="19"/>
      <c r="BC96" s="10">
        <f t="shared" si="10"/>
        <v>0</v>
      </c>
      <c r="BD96" s="10">
        <f t="shared" si="10"/>
        <v>0</v>
      </c>
      <c r="BE96" s="10">
        <f t="shared" si="11"/>
        <v>0</v>
      </c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2"/>
      <c r="BR96" s="22"/>
      <c r="BS96" s="22"/>
      <c r="BT96" s="22"/>
      <c r="BU96" s="22"/>
      <c r="BV96" s="22"/>
      <c r="BW96" s="22"/>
      <c r="BX96" s="13">
        <f t="shared" si="12"/>
        <v>0</v>
      </c>
      <c r="BY96" s="13">
        <f t="shared" si="13"/>
        <v>0</v>
      </c>
      <c r="BZ96" s="13">
        <f t="shared" si="14"/>
        <v>0</v>
      </c>
      <c r="CA96" s="23">
        <v>1</v>
      </c>
      <c r="CB96" s="23">
        <v>1</v>
      </c>
      <c r="CC96" s="23">
        <v>1</v>
      </c>
      <c r="CD96" s="23">
        <v>1</v>
      </c>
      <c r="CE96" s="23">
        <v>1</v>
      </c>
      <c r="CF96" s="23">
        <v>1</v>
      </c>
      <c r="CG96" s="23">
        <v>1</v>
      </c>
      <c r="CH96" s="23">
        <v>1</v>
      </c>
      <c r="CI96" s="23">
        <v>1</v>
      </c>
      <c r="CJ96" s="74"/>
      <c r="CK96" s="74"/>
      <c r="CL96" s="15">
        <f t="shared" si="9"/>
        <v>9</v>
      </c>
      <c r="CM96" s="24"/>
      <c r="CN96" s="24"/>
      <c r="CO96" s="24"/>
      <c r="CP96" s="24"/>
      <c r="CQ96" s="25" t="s">
        <v>1084</v>
      </c>
      <c r="CR96" s="25" t="s">
        <v>1085</v>
      </c>
      <c r="CS96" s="26" t="s">
        <v>1086</v>
      </c>
    </row>
    <row r="97" spans="1:97" s="104" customFormat="1" ht="14.1" customHeight="1">
      <c r="A97" s="2" t="s">
        <v>548</v>
      </c>
      <c r="B97" s="36" t="s">
        <v>549</v>
      </c>
      <c r="C97" s="37" t="s">
        <v>297</v>
      </c>
      <c r="D97" s="1" t="s">
        <v>297</v>
      </c>
      <c r="E97" s="2" t="s">
        <v>535</v>
      </c>
      <c r="F97" s="2" t="s">
        <v>550</v>
      </c>
      <c r="G97" s="2" t="s">
        <v>352</v>
      </c>
      <c r="H97" s="2" t="s">
        <v>353</v>
      </c>
      <c r="I97" s="2" t="s">
        <v>300</v>
      </c>
      <c r="J97" s="38" t="s">
        <v>301</v>
      </c>
      <c r="K97" s="38" t="s">
        <v>302</v>
      </c>
      <c r="L97" s="38"/>
      <c r="M97" s="38" t="s">
        <v>303</v>
      </c>
      <c r="N97" s="52">
        <v>6</v>
      </c>
      <c r="O97" s="52">
        <v>4</v>
      </c>
      <c r="P97" s="5">
        <v>6</v>
      </c>
      <c r="Q97" s="5">
        <v>4</v>
      </c>
      <c r="R97" s="5">
        <v>12</v>
      </c>
      <c r="S97" s="5">
        <v>10</v>
      </c>
      <c r="T97" s="5">
        <v>7</v>
      </c>
      <c r="U97" s="5">
        <v>2</v>
      </c>
      <c r="V97" s="5">
        <v>14</v>
      </c>
      <c r="W97" s="5">
        <v>4</v>
      </c>
      <c r="X97" s="5">
        <v>16</v>
      </c>
      <c r="Y97" s="5">
        <v>6</v>
      </c>
      <c r="Z97" s="5">
        <v>12</v>
      </c>
      <c r="AA97" s="5">
        <v>4</v>
      </c>
      <c r="AB97" s="5">
        <v>27</v>
      </c>
      <c r="AC97" s="5">
        <v>11</v>
      </c>
      <c r="AD97" s="5">
        <v>12</v>
      </c>
      <c r="AE97" s="5">
        <v>5</v>
      </c>
      <c r="AF97" s="5">
        <v>16</v>
      </c>
      <c r="AG97" s="5">
        <v>9</v>
      </c>
      <c r="AH97" s="7">
        <f t="shared" si="15"/>
        <v>122</v>
      </c>
      <c r="AI97" s="7">
        <f t="shared" si="16"/>
        <v>55</v>
      </c>
      <c r="AJ97" s="7">
        <f t="shared" si="17"/>
        <v>67</v>
      </c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20"/>
      <c r="AZ97" s="19"/>
      <c r="BA97" s="19"/>
      <c r="BB97" s="19"/>
      <c r="BC97" s="10">
        <f t="shared" si="10"/>
        <v>0</v>
      </c>
      <c r="BD97" s="10">
        <f t="shared" si="10"/>
        <v>0</v>
      </c>
      <c r="BE97" s="10">
        <f t="shared" si="11"/>
        <v>0</v>
      </c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2"/>
      <c r="BR97" s="22"/>
      <c r="BS97" s="22"/>
      <c r="BT97" s="22"/>
      <c r="BU97" s="22"/>
      <c r="BV97" s="22"/>
      <c r="BW97" s="22"/>
      <c r="BX97" s="13">
        <f t="shared" si="12"/>
        <v>0</v>
      </c>
      <c r="BY97" s="13">
        <f t="shared" si="13"/>
        <v>0</v>
      </c>
      <c r="BZ97" s="13">
        <f t="shared" si="14"/>
        <v>0</v>
      </c>
      <c r="CA97" s="23">
        <v>1</v>
      </c>
      <c r="CB97" s="23">
        <v>1</v>
      </c>
      <c r="CC97" s="23">
        <v>1</v>
      </c>
      <c r="CD97" s="23">
        <v>1</v>
      </c>
      <c r="CE97" s="23">
        <v>1</v>
      </c>
      <c r="CF97" s="23">
        <v>1</v>
      </c>
      <c r="CG97" s="23">
        <v>1</v>
      </c>
      <c r="CH97" s="23">
        <v>1</v>
      </c>
      <c r="CI97" s="23">
        <v>1</v>
      </c>
      <c r="CJ97" s="74"/>
      <c r="CK97" s="74"/>
      <c r="CL97" s="15">
        <f t="shared" si="9"/>
        <v>9</v>
      </c>
      <c r="CM97" s="24"/>
      <c r="CN97" s="24"/>
      <c r="CO97" s="24"/>
      <c r="CP97" s="24"/>
      <c r="CQ97" s="25" t="s">
        <v>1087</v>
      </c>
      <c r="CR97" s="25" t="s">
        <v>1088</v>
      </c>
      <c r="CS97" s="26" t="s">
        <v>1089</v>
      </c>
    </row>
    <row r="98" spans="1:97" s="104" customFormat="1" ht="14.1" customHeight="1">
      <c r="A98" s="2" t="s">
        <v>551</v>
      </c>
      <c r="B98" s="36" t="s">
        <v>552</v>
      </c>
      <c r="C98" s="37" t="s">
        <v>297</v>
      </c>
      <c r="D98" s="1" t="s">
        <v>297</v>
      </c>
      <c r="E98" s="2" t="s">
        <v>535</v>
      </c>
      <c r="F98" s="2" t="s">
        <v>553</v>
      </c>
      <c r="G98" s="2" t="s">
        <v>352</v>
      </c>
      <c r="H98" s="2" t="s">
        <v>353</v>
      </c>
      <c r="I98" s="2" t="s">
        <v>300</v>
      </c>
      <c r="J98" s="38" t="s">
        <v>301</v>
      </c>
      <c r="K98" s="38" t="s">
        <v>302</v>
      </c>
      <c r="L98" s="38"/>
      <c r="M98" s="38" t="s">
        <v>303</v>
      </c>
      <c r="N98" s="52">
        <v>9</v>
      </c>
      <c r="O98" s="52">
        <v>5</v>
      </c>
      <c r="P98" s="5">
        <v>9</v>
      </c>
      <c r="Q98" s="5">
        <v>5</v>
      </c>
      <c r="R98" s="5">
        <v>10</v>
      </c>
      <c r="S98" s="5">
        <v>7</v>
      </c>
      <c r="T98" s="5">
        <v>5</v>
      </c>
      <c r="U98" s="5">
        <v>4</v>
      </c>
      <c r="V98" s="5">
        <v>10</v>
      </c>
      <c r="W98" s="5">
        <v>6</v>
      </c>
      <c r="X98" s="5">
        <v>16</v>
      </c>
      <c r="Y98" s="5">
        <v>11</v>
      </c>
      <c r="Z98" s="5">
        <v>9</v>
      </c>
      <c r="AA98" s="5">
        <v>7</v>
      </c>
      <c r="AB98" s="5">
        <v>13</v>
      </c>
      <c r="AC98" s="5">
        <v>4</v>
      </c>
      <c r="AD98" s="5">
        <v>11</v>
      </c>
      <c r="AE98" s="5">
        <v>6</v>
      </c>
      <c r="AF98" s="5">
        <v>13</v>
      </c>
      <c r="AG98" s="5">
        <v>8</v>
      </c>
      <c r="AH98" s="7">
        <f t="shared" si="15"/>
        <v>96</v>
      </c>
      <c r="AI98" s="7">
        <f t="shared" si="16"/>
        <v>58</v>
      </c>
      <c r="AJ98" s="7">
        <f t="shared" si="17"/>
        <v>38</v>
      </c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>
        <v>1</v>
      </c>
      <c r="AX98" s="19">
        <v>0</v>
      </c>
      <c r="AY98" s="20">
        <v>1</v>
      </c>
      <c r="AZ98" s="19">
        <v>0</v>
      </c>
      <c r="BA98" s="19"/>
      <c r="BB98" s="19"/>
      <c r="BC98" s="10">
        <f t="shared" si="10"/>
        <v>2</v>
      </c>
      <c r="BD98" s="10">
        <f t="shared" si="10"/>
        <v>0</v>
      </c>
      <c r="BE98" s="10">
        <f t="shared" si="11"/>
        <v>2</v>
      </c>
      <c r="BF98" s="21">
        <v>9</v>
      </c>
      <c r="BG98" s="21">
        <v>5</v>
      </c>
      <c r="BH98" s="21"/>
      <c r="BI98" s="21"/>
      <c r="BJ98" s="21">
        <v>5</v>
      </c>
      <c r="BK98" s="21">
        <v>4</v>
      </c>
      <c r="BL98" s="21"/>
      <c r="BM98" s="21"/>
      <c r="BN98" s="21"/>
      <c r="BO98" s="21"/>
      <c r="BP98" s="21"/>
      <c r="BQ98" s="22"/>
      <c r="BR98" s="22"/>
      <c r="BS98" s="22"/>
      <c r="BT98" s="22"/>
      <c r="BU98" s="22"/>
      <c r="BV98" s="22"/>
      <c r="BW98" s="22"/>
      <c r="BX98" s="13">
        <f t="shared" si="12"/>
        <v>14</v>
      </c>
      <c r="BY98" s="13">
        <f t="shared" si="13"/>
        <v>9</v>
      </c>
      <c r="BZ98" s="13">
        <f t="shared" si="14"/>
        <v>5</v>
      </c>
      <c r="CA98" s="23"/>
      <c r="CB98" s="23">
        <v>1</v>
      </c>
      <c r="CC98" s="23"/>
      <c r="CD98" s="23">
        <v>1</v>
      </c>
      <c r="CE98" s="23">
        <v>1</v>
      </c>
      <c r="CF98" s="23">
        <v>1</v>
      </c>
      <c r="CG98" s="23">
        <v>1</v>
      </c>
      <c r="CH98" s="23">
        <v>1</v>
      </c>
      <c r="CI98" s="23">
        <v>1</v>
      </c>
      <c r="CJ98" s="74">
        <v>2</v>
      </c>
      <c r="CK98" s="74">
        <v>13</v>
      </c>
      <c r="CL98" s="15">
        <f t="shared" si="9"/>
        <v>9</v>
      </c>
      <c r="CM98" s="24"/>
      <c r="CN98" s="24"/>
      <c r="CO98" s="24"/>
      <c r="CP98" s="24"/>
      <c r="CQ98" s="25" t="s">
        <v>1090</v>
      </c>
      <c r="CR98" s="25"/>
      <c r="CS98" s="26" t="s">
        <v>1091</v>
      </c>
    </row>
    <row r="99" spans="1:97" s="104" customFormat="1" ht="14.1" customHeight="1">
      <c r="A99" s="2" t="s">
        <v>554</v>
      </c>
      <c r="B99" s="36" t="s">
        <v>555</v>
      </c>
      <c r="C99" s="37" t="s">
        <v>297</v>
      </c>
      <c r="D99" s="1" t="s">
        <v>297</v>
      </c>
      <c r="E99" s="2" t="s">
        <v>535</v>
      </c>
      <c r="F99" s="2" t="s">
        <v>556</v>
      </c>
      <c r="G99" s="1" t="s">
        <v>352</v>
      </c>
      <c r="H99" s="1" t="s">
        <v>353</v>
      </c>
      <c r="I99" s="1" t="s">
        <v>300</v>
      </c>
      <c r="J99" s="38" t="s">
        <v>301</v>
      </c>
      <c r="K99" s="38" t="s">
        <v>302</v>
      </c>
      <c r="L99" s="38"/>
      <c r="M99" s="38" t="s">
        <v>303</v>
      </c>
      <c r="N99" s="52">
        <v>12</v>
      </c>
      <c r="O99" s="52">
        <v>6</v>
      </c>
      <c r="P99" s="5">
        <v>12</v>
      </c>
      <c r="Q99" s="5">
        <v>6</v>
      </c>
      <c r="R99" s="5">
        <v>29</v>
      </c>
      <c r="S99" s="5">
        <v>17</v>
      </c>
      <c r="T99" s="5">
        <v>23</v>
      </c>
      <c r="U99" s="5">
        <v>9</v>
      </c>
      <c r="V99" s="5">
        <v>26</v>
      </c>
      <c r="W99" s="5">
        <v>14</v>
      </c>
      <c r="X99" s="5">
        <v>14</v>
      </c>
      <c r="Y99" s="5">
        <v>6</v>
      </c>
      <c r="Z99" s="5">
        <v>27</v>
      </c>
      <c r="AA99" s="5">
        <v>14</v>
      </c>
      <c r="AB99" s="5">
        <v>31</v>
      </c>
      <c r="AC99" s="5">
        <v>14</v>
      </c>
      <c r="AD99" s="5">
        <v>20</v>
      </c>
      <c r="AE99" s="5">
        <v>9</v>
      </c>
      <c r="AF99" s="5">
        <v>32</v>
      </c>
      <c r="AG99" s="5">
        <v>19</v>
      </c>
      <c r="AH99" s="7">
        <f t="shared" si="15"/>
        <v>214</v>
      </c>
      <c r="AI99" s="7">
        <f t="shared" si="16"/>
        <v>108</v>
      </c>
      <c r="AJ99" s="7">
        <f t="shared" si="17"/>
        <v>106</v>
      </c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20"/>
      <c r="AZ99" s="19"/>
      <c r="BA99" s="19"/>
      <c r="BB99" s="19"/>
      <c r="BC99" s="10">
        <f t="shared" si="10"/>
        <v>0</v>
      </c>
      <c r="BD99" s="10">
        <f t="shared" si="10"/>
        <v>0</v>
      </c>
      <c r="BE99" s="10">
        <f t="shared" si="11"/>
        <v>0</v>
      </c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2"/>
      <c r="BR99" s="22"/>
      <c r="BS99" s="22"/>
      <c r="BT99" s="22"/>
      <c r="BU99" s="22"/>
      <c r="BV99" s="22"/>
      <c r="BW99" s="22"/>
      <c r="BX99" s="13">
        <f t="shared" si="12"/>
        <v>0</v>
      </c>
      <c r="BY99" s="13">
        <f t="shared" si="13"/>
        <v>0</v>
      </c>
      <c r="BZ99" s="13">
        <f t="shared" si="14"/>
        <v>0</v>
      </c>
      <c r="CA99" s="23">
        <v>1</v>
      </c>
      <c r="CB99" s="23">
        <v>2</v>
      </c>
      <c r="CC99" s="23">
        <v>1</v>
      </c>
      <c r="CD99" s="23">
        <v>1</v>
      </c>
      <c r="CE99" s="23">
        <v>1</v>
      </c>
      <c r="CF99" s="23">
        <v>1</v>
      </c>
      <c r="CG99" s="23">
        <v>2</v>
      </c>
      <c r="CH99" s="23">
        <v>1</v>
      </c>
      <c r="CI99" s="23">
        <v>2</v>
      </c>
      <c r="CJ99" s="74"/>
      <c r="CK99" s="74"/>
      <c r="CL99" s="15">
        <f t="shared" si="9"/>
        <v>12</v>
      </c>
      <c r="CM99" s="24"/>
      <c r="CN99" s="24"/>
      <c r="CO99" s="24"/>
      <c r="CP99" s="24"/>
      <c r="CQ99" s="25" t="s">
        <v>1092</v>
      </c>
      <c r="CR99" s="25" t="s">
        <v>1093</v>
      </c>
      <c r="CS99" s="26" t="s">
        <v>1094</v>
      </c>
    </row>
    <row r="100" spans="1:97" s="780" customFormat="1" ht="14.1" customHeight="1">
      <c r="A100" s="411" t="s">
        <v>557</v>
      </c>
      <c r="B100" s="412" t="s">
        <v>558</v>
      </c>
      <c r="C100" s="413" t="s">
        <v>297</v>
      </c>
      <c r="D100" s="411" t="s">
        <v>297</v>
      </c>
      <c r="E100" s="411" t="s">
        <v>535</v>
      </c>
      <c r="F100" s="411" t="s">
        <v>559</v>
      </c>
      <c r="G100" s="411" t="s">
        <v>352</v>
      </c>
      <c r="H100" s="411" t="s">
        <v>353</v>
      </c>
      <c r="I100" s="411" t="s">
        <v>300</v>
      </c>
      <c r="J100" s="414" t="s">
        <v>301</v>
      </c>
      <c r="K100" s="414" t="s">
        <v>340</v>
      </c>
      <c r="L100" s="414"/>
      <c r="M100" s="414" t="s">
        <v>303</v>
      </c>
      <c r="N100" s="415">
        <v>28</v>
      </c>
      <c r="O100" s="415">
        <v>21</v>
      </c>
      <c r="P100" s="415">
        <v>30</v>
      </c>
      <c r="Q100" s="415">
        <v>21</v>
      </c>
      <c r="R100" s="415">
        <v>40</v>
      </c>
      <c r="S100" s="415">
        <v>19</v>
      </c>
      <c r="T100" s="415">
        <v>35</v>
      </c>
      <c r="U100" s="415">
        <v>14</v>
      </c>
      <c r="V100" s="415">
        <v>51</v>
      </c>
      <c r="W100" s="415">
        <v>20</v>
      </c>
      <c r="X100" s="415">
        <v>47</v>
      </c>
      <c r="Y100" s="415">
        <v>25</v>
      </c>
      <c r="Z100" s="415">
        <v>47</v>
      </c>
      <c r="AA100" s="415">
        <v>25</v>
      </c>
      <c r="AB100" s="415">
        <v>43</v>
      </c>
      <c r="AC100" s="415">
        <v>17</v>
      </c>
      <c r="AD100" s="415">
        <v>39</v>
      </c>
      <c r="AE100" s="415">
        <v>25</v>
      </c>
      <c r="AF100" s="415">
        <v>41</v>
      </c>
      <c r="AG100" s="415">
        <v>15</v>
      </c>
      <c r="AH100" s="7">
        <f t="shared" si="15"/>
        <v>373</v>
      </c>
      <c r="AI100" s="7">
        <f t="shared" si="16"/>
        <v>181</v>
      </c>
      <c r="AJ100" s="7">
        <f t="shared" si="17"/>
        <v>192</v>
      </c>
      <c r="AK100" s="415"/>
      <c r="AL100" s="415"/>
      <c r="AM100" s="415"/>
      <c r="AN100" s="415"/>
      <c r="AO100" s="415"/>
      <c r="AP100" s="415"/>
      <c r="AQ100" s="415">
        <v>1</v>
      </c>
      <c r="AR100" s="415">
        <v>1</v>
      </c>
      <c r="AS100" s="415"/>
      <c r="AT100" s="415"/>
      <c r="AU100" s="415"/>
      <c r="AV100" s="415"/>
      <c r="AW100" s="415"/>
      <c r="AX100" s="415"/>
      <c r="AY100" s="417"/>
      <c r="AZ100" s="415"/>
      <c r="BA100" s="415">
        <v>3</v>
      </c>
      <c r="BB100" s="415">
        <v>0</v>
      </c>
      <c r="BC100" s="10">
        <f t="shared" ref="BC100" si="18">SUM(AK100,AM100,AO100,AQ100,AS100,AU100,AW100,AY100,BA100)</f>
        <v>4</v>
      </c>
      <c r="BD100" s="10">
        <f t="shared" ref="BD100" si="19">SUM(AL100,AN100,AP100,AR100,AT100,AV100,AX100,AZ100,BB100)</f>
        <v>1</v>
      </c>
      <c r="BE100" s="10">
        <f t="shared" ref="BE100" si="20">BC100-BD100</f>
        <v>3</v>
      </c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8"/>
      <c r="BR100" s="418"/>
      <c r="BS100" s="418"/>
      <c r="BT100" s="418"/>
      <c r="BU100" s="418"/>
      <c r="BV100" s="418"/>
      <c r="BW100" s="418"/>
      <c r="BX100" s="13">
        <f t="shared" ref="BX100" si="21">BF100+BH100+BJ100+BL100+BN100+BP100+BR100+BT100+BV100</f>
        <v>0</v>
      </c>
      <c r="BY100" s="13">
        <f t="shared" ref="BY100" si="22">SUM(BG100,BI100,BK100,BM100,BO100,BQ100,BS100,BU100,BW100)</f>
        <v>0</v>
      </c>
      <c r="BZ100" s="13">
        <f t="shared" si="14"/>
        <v>0</v>
      </c>
      <c r="CA100" s="415">
        <v>2</v>
      </c>
      <c r="CB100" s="415">
        <v>2</v>
      </c>
      <c r="CC100" s="415">
        <v>2</v>
      </c>
      <c r="CD100" s="415">
        <v>2</v>
      </c>
      <c r="CE100" s="415">
        <v>2</v>
      </c>
      <c r="CF100" s="415">
        <v>2</v>
      </c>
      <c r="CG100" s="415">
        <v>2</v>
      </c>
      <c r="CH100" s="415">
        <v>2</v>
      </c>
      <c r="CI100" s="415">
        <v>2</v>
      </c>
      <c r="CJ100" s="415"/>
      <c r="CK100" s="415"/>
      <c r="CL100" s="15">
        <f t="shared" si="9"/>
        <v>18</v>
      </c>
      <c r="CM100" s="418"/>
      <c r="CN100" s="418"/>
      <c r="CO100" s="418"/>
      <c r="CP100" s="418"/>
      <c r="CQ100" s="418"/>
      <c r="CR100" s="418" t="s">
        <v>1095</v>
      </c>
      <c r="CS100" s="419" t="s">
        <v>1096</v>
      </c>
    </row>
    <row r="101" spans="1:97" s="104" customFormat="1" ht="14.1" customHeight="1">
      <c r="A101" s="2" t="s">
        <v>696</v>
      </c>
      <c r="B101" s="36" t="s">
        <v>561</v>
      </c>
      <c r="C101" s="37" t="s">
        <v>297</v>
      </c>
      <c r="D101" s="1" t="s">
        <v>297</v>
      </c>
      <c r="E101" s="2" t="s">
        <v>562</v>
      </c>
      <c r="F101" s="2" t="s">
        <v>563</v>
      </c>
      <c r="G101" s="1" t="s">
        <v>352</v>
      </c>
      <c r="H101" s="1" t="s">
        <v>353</v>
      </c>
      <c r="I101" s="1" t="s">
        <v>300</v>
      </c>
      <c r="J101" s="38" t="s">
        <v>301</v>
      </c>
      <c r="K101" s="38" t="s">
        <v>302</v>
      </c>
      <c r="L101" s="38"/>
      <c r="M101" s="38" t="s">
        <v>303</v>
      </c>
      <c r="N101" s="52">
        <v>0</v>
      </c>
      <c r="O101" s="52">
        <v>0</v>
      </c>
      <c r="P101" s="5" t="s">
        <v>928</v>
      </c>
      <c r="Q101" s="5"/>
      <c r="R101" s="5">
        <v>3</v>
      </c>
      <c r="S101" s="5">
        <v>1</v>
      </c>
      <c r="T101" s="5"/>
      <c r="U101" s="5"/>
      <c r="V101" s="5">
        <v>2</v>
      </c>
      <c r="W101" s="5">
        <v>2</v>
      </c>
      <c r="X101" s="5"/>
      <c r="Y101" s="5"/>
      <c r="Z101" s="5">
        <v>4</v>
      </c>
      <c r="AA101" s="5">
        <v>2</v>
      </c>
      <c r="AB101" s="5">
        <v>2</v>
      </c>
      <c r="AC101" s="5">
        <v>0</v>
      </c>
      <c r="AD101" s="5">
        <v>2</v>
      </c>
      <c r="AE101" s="5">
        <v>2</v>
      </c>
      <c r="AF101" s="5">
        <v>3</v>
      </c>
      <c r="AG101" s="5">
        <v>0</v>
      </c>
      <c r="AH101" s="7">
        <f t="shared" si="15"/>
        <v>16</v>
      </c>
      <c r="AI101" s="7">
        <f t="shared" si="16"/>
        <v>7</v>
      </c>
      <c r="AJ101" s="7">
        <f t="shared" si="17"/>
        <v>9</v>
      </c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20"/>
      <c r="AZ101" s="19"/>
      <c r="BA101" s="19"/>
      <c r="BB101" s="19"/>
      <c r="BC101" s="10">
        <f t="shared" si="10"/>
        <v>0</v>
      </c>
      <c r="BD101" s="10">
        <f t="shared" si="10"/>
        <v>0</v>
      </c>
      <c r="BE101" s="10">
        <f t="shared" si="11"/>
        <v>0</v>
      </c>
      <c r="BF101" s="21">
        <v>0</v>
      </c>
      <c r="BG101" s="21">
        <v>0</v>
      </c>
      <c r="BH101" s="21">
        <v>3</v>
      </c>
      <c r="BI101" s="21">
        <v>1</v>
      </c>
      <c r="BJ101" s="21">
        <v>0</v>
      </c>
      <c r="BK101" s="21">
        <v>0</v>
      </c>
      <c r="BL101" s="21">
        <v>2</v>
      </c>
      <c r="BM101" s="21">
        <v>2</v>
      </c>
      <c r="BN101" s="21"/>
      <c r="BO101" s="21"/>
      <c r="BP101" s="21">
        <v>4</v>
      </c>
      <c r="BQ101" s="22">
        <v>2</v>
      </c>
      <c r="BR101" s="22">
        <v>2</v>
      </c>
      <c r="BS101" s="22">
        <v>0</v>
      </c>
      <c r="BT101" s="22">
        <v>2</v>
      </c>
      <c r="BU101" s="22">
        <v>2</v>
      </c>
      <c r="BV101" s="22">
        <v>3</v>
      </c>
      <c r="BW101" s="22">
        <v>0</v>
      </c>
      <c r="BX101" s="13">
        <f t="shared" si="12"/>
        <v>16</v>
      </c>
      <c r="BY101" s="13">
        <f t="shared" si="13"/>
        <v>7</v>
      </c>
      <c r="BZ101" s="13">
        <f t="shared" si="14"/>
        <v>9</v>
      </c>
      <c r="CA101" s="23"/>
      <c r="CB101" s="23"/>
      <c r="CC101" s="23"/>
      <c r="CD101" s="23"/>
      <c r="CE101" s="23"/>
      <c r="CF101" s="23"/>
      <c r="CG101" s="23"/>
      <c r="CH101" s="23"/>
      <c r="CI101" s="23"/>
      <c r="CJ101" s="74">
        <v>6</v>
      </c>
      <c r="CK101" s="74" t="s">
        <v>929</v>
      </c>
      <c r="CL101" s="15">
        <f t="shared" si="9"/>
        <v>6</v>
      </c>
      <c r="CM101" s="24"/>
      <c r="CN101" s="24"/>
      <c r="CO101" s="24"/>
      <c r="CP101" s="24"/>
      <c r="CQ101" s="25" t="s">
        <v>1097</v>
      </c>
      <c r="CR101" s="25"/>
      <c r="CS101" s="26" t="s">
        <v>1098</v>
      </c>
    </row>
    <row r="102" spans="1:97" s="104" customFormat="1" ht="14.1" customHeight="1">
      <c r="A102" s="2" t="s">
        <v>564</v>
      </c>
      <c r="B102" s="36" t="s">
        <v>561</v>
      </c>
      <c r="C102" s="37" t="s">
        <v>297</v>
      </c>
      <c r="D102" s="1" t="s">
        <v>297</v>
      </c>
      <c r="E102" s="2" t="s">
        <v>562</v>
      </c>
      <c r="F102" s="27" t="s">
        <v>565</v>
      </c>
      <c r="G102" s="1" t="s">
        <v>352</v>
      </c>
      <c r="H102" s="1" t="s">
        <v>353</v>
      </c>
      <c r="I102" s="1" t="s">
        <v>300</v>
      </c>
      <c r="J102" s="38" t="s">
        <v>50</v>
      </c>
      <c r="K102" s="38" t="s">
        <v>315</v>
      </c>
      <c r="L102" s="38" t="s">
        <v>560</v>
      </c>
      <c r="M102" s="38" t="s">
        <v>303</v>
      </c>
      <c r="N102" s="52">
        <v>0</v>
      </c>
      <c r="O102" s="52">
        <v>0</v>
      </c>
      <c r="P102" s="5"/>
      <c r="Q102" s="5"/>
      <c r="R102" s="5">
        <v>1</v>
      </c>
      <c r="S102" s="5">
        <v>0</v>
      </c>
      <c r="T102" s="5">
        <v>1</v>
      </c>
      <c r="U102" s="5">
        <v>0</v>
      </c>
      <c r="V102" s="5">
        <v>2</v>
      </c>
      <c r="W102" s="5">
        <v>2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7">
        <f t="shared" si="15"/>
        <v>4</v>
      </c>
      <c r="AI102" s="7">
        <f t="shared" si="16"/>
        <v>2</v>
      </c>
      <c r="AJ102" s="7">
        <f t="shared" si="17"/>
        <v>2</v>
      </c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20"/>
      <c r="AZ102" s="19"/>
      <c r="BA102" s="19"/>
      <c r="BB102" s="19"/>
      <c r="BC102" s="10">
        <f t="shared" si="10"/>
        <v>0</v>
      </c>
      <c r="BD102" s="10">
        <f t="shared" si="10"/>
        <v>0</v>
      </c>
      <c r="BE102" s="10">
        <f t="shared" si="11"/>
        <v>0</v>
      </c>
      <c r="BF102" s="21"/>
      <c r="BG102" s="21"/>
      <c r="BH102" s="21">
        <v>1</v>
      </c>
      <c r="BI102" s="21">
        <v>0</v>
      </c>
      <c r="BJ102" s="21">
        <v>1</v>
      </c>
      <c r="BK102" s="21">
        <v>0</v>
      </c>
      <c r="BL102" s="21">
        <v>2</v>
      </c>
      <c r="BM102" s="21">
        <v>0</v>
      </c>
      <c r="BN102" s="21"/>
      <c r="BO102" s="21"/>
      <c r="BP102" s="21"/>
      <c r="BQ102" s="22"/>
      <c r="BR102" s="22"/>
      <c r="BS102" s="22"/>
      <c r="BT102" s="22"/>
      <c r="BU102" s="22"/>
      <c r="BV102" s="22"/>
      <c r="BW102" s="22"/>
      <c r="BX102" s="13">
        <f t="shared" si="12"/>
        <v>4</v>
      </c>
      <c r="BY102" s="13">
        <f t="shared" si="13"/>
        <v>0</v>
      </c>
      <c r="BZ102" s="13">
        <f t="shared" si="14"/>
        <v>4</v>
      </c>
      <c r="CA102" s="23"/>
      <c r="CB102" s="23"/>
      <c r="CC102" s="23"/>
      <c r="CD102" s="23"/>
      <c r="CE102" s="23"/>
      <c r="CF102" s="23"/>
      <c r="CG102" s="23"/>
      <c r="CH102" s="23"/>
      <c r="CI102" s="23"/>
      <c r="CJ102" s="74">
        <v>3</v>
      </c>
      <c r="CK102" s="74">
        <v>234</v>
      </c>
      <c r="CL102" s="15">
        <f t="shared" si="9"/>
        <v>3</v>
      </c>
      <c r="CM102" s="24"/>
      <c r="CN102" s="24"/>
      <c r="CO102" s="24"/>
      <c r="CP102" s="24"/>
      <c r="CQ102" s="25"/>
      <c r="CR102" s="25"/>
      <c r="CS102" s="26"/>
    </row>
    <row r="103" spans="1:97" s="104" customFormat="1" ht="14.1" customHeight="1">
      <c r="A103" s="2" t="s">
        <v>566</v>
      </c>
      <c r="B103" s="36" t="s">
        <v>561</v>
      </c>
      <c r="C103" s="37" t="s">
        <v>297</v>
      </c>
      <c r="D103" s="1" t="s">
        <v>297</v>
      </c>
      <c r="E103" s="2" t="s">
        <v>562</v>
      </c>
      <c r="F103" s="2" t="s">
        <v>567</v>
      </c>
      <c r="G103" s="1" t="s">
        <v>352</v>
      </c>
      <c r="H103" s="1" t="s">
        <v>353</v>
      </c>
      <c r="I103" s="1" t="s">
        <v>300</v>
      </c>
      <c r="J103" s="38" t="s">
        <v>301</v>
      </c>
      <c r="K103" s="38" t="s">
        <v>315</v>
      </c>
      <c r="L103" s="38" t="s">
        <v>560</v>
      </c>
      <c r="M103" s="38" t="s">
        <v>303</v>
      </c>
      <c r="N103" s="52">
        <v>0</v>
      </c>
      <c r="O103" s="52">
        <v>0</v>
      </c>
      <c r="P103" s="5">
        <v>1</v>
      </c>
      <c r="Q103" s="5">
        <v>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>
        <v>1</v>
      </c>
      <c r="AG103" s="5">
        <v>0</v>
      </c>
      <c r="AH103" s="7">
        <f t="shared" si="15"/>
        <v>2</v>
      </c>
      <c r="AI103" s="7">
        <f t="shared" si="16"/>
        <v>0</v>
      </c>
      <c r="AJ103" s="7">
        <f t="shared" si="17"/>
        <v>2</v>
      </c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0"/>
      <c r="AZ103" s="19"/>
      <c r="BA103" s="19"/>
      <c r="BB103" s="19"/>
      <c r="BC103" s="10">
        <f t="shared" si="10"/>
        <v>0</v>
      </c>
      <c r="BD103" s="10">
        <f t="shared" si="10"/>
        <v>0</v>
      </c>
      <c r="BE103" s="10">
        <f t="shared" si="11"/>
        <v>0</v>
      </c>
      <c r="BF103" s="21">
        <v>1</v>
      </c>
      <c r="BG103" s="21">
        <v>0</v>
      </c>
      <c r="BH103" s="21"/>
      <c r="BI103" s="21"/>
      <c r="BJ103" s="21"/>
      <c r="BK103" s="21"/>
      <c r="BL103" s="21"/>
      <c r="BM103" s="21"/>
      <c r="BN103" s="21"/>
      <c r="BO103" s="21"/>
      <c r="BP103" s="21"/>
      <c r="BQ103" s="22"/>
      <c r="BR103" s="22"/>
      <c r="BS103" s="22"/>
      <c r="BT103" s="22"/>
      <c r="BU103" s="22"/>
      <c r="BV103" s="22">
        <v>1</v>
      </c>
      <c r="BW103" s="22">
        <v>0</v>
      </c>
      <c r="BX103" s="13">
        <f t="shared" si="12"/>
        <v>2</v>
      </c>
      <c r="BY103" s="13">
        <f t="shared" si="13"/>
        <v>0</v>
      </c>
      <c r="BZ103" s="13">
        <f t="shared" si="14"/>
        <v>2</v>
      </c>
      <c r="CA103" s="23"/>
      <c r="CB103" s="23"/>
      <c r="CC103" s="23"/>
      <c r="CD103" s="23"/>
      <c r="CE103" s="23"/>
      <c r="CF103" s="23"/>
      <c r="CG103" s="23"/>
      <c r="CH103" s="23"/>
      <c r="CI103" s="23"/>
      <c r="CJ103" s="74">
        <v>2</v>
      </c>
      <c r="CK103" s="74">
        <v>19</v>
      </c>
      <c r="CL103" s="15">
        <f t="shared" si="9"/>
        <v>2</v>
      </c>
      <c r="CM103" s="24"/>
      <c r="CN103" s="24"/>
      <c r="CO103" s="24"/>
      <c r="CP103" s="24"/>
      <c r="CQ103" s="25"/>
      <c r="CR103" s="25"/>
      <c r="CS103" s="26"/>
    </row>
    <row r="104" spans="1:97" s="104" customFormat="1" ht="14.1" customHeight="1">
      <c r="A104" s="2" t="s">
        <v>568</v>
      </c>
      <c r="B104" s="36" t="s">
        <v>569</v>
      </c>
      <c r="C104" s="37" t="s">
        <v>297</v>
      </c>
      <c r="D104" s="1" t="s">
        <v>297</v>
      </c>
      <c r="E104" s="2" t="s">
        <v>562</v>
      </c>
      <c r="F104" s="1" t="s">
        <v>570</v>
      </c>
      <c r="G104" s="1" t="s">
        <v>352</v>
      </c>
      <c r="H104" s="1" t="s">
        <v>353</v>
      </c>
      <c r="I104" s="1" t="s">
        <v>300</v>
      </c>
      <c r="J104" s="38" t="s">
        <v>301</v>
      </c>
      <c r="K104" s="38" t="s">
        <v>302</v>
      </c>
      <c r="L104" s="39"/>
      <c r="M104" s="38" t="s">
        <v>303</v>
      </c>
      <c r="N104" s="52">
        <v>0</v>
      </c>
      <c r="O104" s="52">
        <v>0</v>
      </c>
      <c r="P104" s="5">
        <v>2</v>
      </c>
      <c r="Q104" s="5">
        <v>0</v>
      </c>
      <c r="R104" s="5">
        <v>3</v>
      </c>
      <c r="S104" s="5">
        <v>1</v>
      </c>
      <c r="T104" s="5">
        <v>7</v>
      </c>
      <c r="U104" s="5">
        <v>2</v>
      </c>
      <c r="V104" s="5">
        <v>9</v>
      </c>
      <c r="W104" s="5">
        <v>5</v>
      </c>
      <c r="X104" s="5">
        <v>6</v>
      </c>
      <c r="Y104" s="5">
        <v>4</v>
      </c>
      <c r="Z104" s="5">
        <v>9</v>
      </c>
      <c r="AA104" s="5">
        <v>2</v>
      </c>
      <c r="AB104" s="5">
        <v>10</v>
      </c>
      <c r="AC104" s="5">
        <v>5</v>
      </c>
      <c r="AD104" s="5">
        <v>11</v>
      </c>
      <c r="AE104" s="5">
        <v>4</v>
      </c>
      <c r="AF104" s="5">
        <v>10</v>
      </c>
      <c r="AG104" s="5">
        <v>3</v>
      </c>
      <c r="AH104" s="7">
        <f t="shared" si="15"/>
        <v>67</v>
      </c>
      <c r="AI104" s="7">
        <f t="shared" si="16"/>
        <v>26</v>
      </c>
      <c r="AJ104" s="7">
        <f t="shared" si="17"/>
        <v>41</v>
      </c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20"/>
      <c r="AZ104" s="19"/>
      <c r="BA104" s="19"/>
      <c r="BB104" s="19"/>
      <c r="BC104" s="10">
        <f t="shared" si="10"/>
        <v>0</v>
      </c>
      <c r="BD104" s="10">
        <f t="shared" si="10"/>
        <v>0</v>
      </c>
      <c r="BE104" s="10">
        <f t="shared" si="11"/>
        <v>0</v>
      </c>
      <c r="BF104" s="21">
        <v>2</v>
      </c>
      <c r="BG104" s="21">
        <v>0</v>
      </c>
      <c r="BH104" s="21">
        <v>3</v>
      </c>
      <c r="BI104" s="21">
        <v>1</v>
      </c>
      <c r="BJ104" s="21">
        <v>7</v>
      </c>
      <c r="BK104" s="21">
        <v>2</v>
      </c>
      <c r="BL104" s="21">
        <v>9</v>
      </c>
      <c r="BM104" s="21">
        <v>5</v>
      </c>
      <c r="BN104" s="21">
        <v>6</v>
      </c>
      <c r="BO104" s="21">
        <v>4</v>
      </c>
      <c r="BP104" s="21"/>
      <c r="BQ104" s="22"/>
      <c r="BR104" s="22"/>
      <c r="BS104" s="22"/>
      <c r="BT104" s="22"/>
      <c r="BU104" s="22"/>
      <c r="BV104" s="22"/>
      <c r="BW104" s="22"/>
      <c r="BX104" s="13">
        <f t="shared" si="12"/>
        <v>27</v>
      </c>
      <c r="BY104" s="13">
        <f t="shared" si="13"/>
        <v>12</v>
      </c>
      <c r="BZ104" s="13">
        <f t="shared" si="14"/>
        <v>15</v>
      </c>
      <c r="CA104" s="23"/>
      <c r="CB104" s="23"/>
      <c r="CC104" s="23"/>
      <c r="CD104" s="23"/>
      <c r="CE104" s="23"/>
      <c r="CF104" s="23">
        <v>1</v>
      </c>
      <c r="CG104" s="23">
        <v>1</v>
      </c>
      <c r="CH104" s="23">
        <v>1</v>
      </c>
      <c r="CI104" s="23">
        <v>1</v>
      </c>
      <c r="CJ104" s="74">
        <v>5</v>
      </c>
      <c r="CK104" s="74">
        <v>135.24</v>
      </c>
      <c r="CL104" s="15">
        <f t="shared" si="9"/>
        <v>9</v>
      </c>
      <c r="CM104" s="24"/>
      <c r="CN104" s="24"/>
      <c r="CO104" s="24"/>
      <c r="CP104" s="24"/>
      <c r="CQ104" s="25" t="s">
        <v>1099</v>
      </c>
      <c r="CR104" s="25"/>
      <c r="CS104" s="26" t="s">
        <v>1100</v>
      </c>
    </row>
    <row r="105" spans="1:97" s="104" customFormat="1" ht="14.1" customHeight="1">
      <c r="A105" s="2" t="s">
        <v>571</v>
      </c>
      <c r="B105" s="40" t="s">
        <v>572</v>
      </c>
      <c r="C105" s="37" t="s">
        <v>297</v>
      </c>
      <c r="D105" s="1" t="s">
        <v>297</v>
      </c>
      <c r="E105" s="1" t="s">
        <v>562</v>
      </c>
      <c r="F105" s="1" t="s">
        <v>573</v>
      </c>
      <c r="G105" s="1" t="s">
        <v>352</v>
      </c>
      <c r="H105" s="1" t="s">
        <v>353</v>
      </c>
      <c r="I105" s="1" t="s">
        <v>300</v>
      </c>
      <c r="J105" s="38" t="s">
        <v>301</v>
      </c>
      <c r="K105" s="38" t="s">
        <v>302</v>
      </c>
      <c r="L105" s="38"/>
      <c r="M105" s="38" t="s">
        <v>303</v>
      </c>
      <c r="N105" s="52">
        <v>0</v>
      </c>
      <c r="O105" s="52">
        <v>0</v>
      </c>
      <c r="P105" s="5">
        <v>3</v>
      </c>
      <c r="Q105" s="5">
        <v>2</v>
      </c>
      <c r="R105" s="5">
        <v>2</v>
      </c>
      <c r="S105" s="5">
        <v>0</v>
      </c>
      <c r="T105" s="5">
        <v>3</v>
      </c>
      <c r="U105" s="5">
        <v>0</v>
      </c>
      <c r="V105" s="5">
        <v>1</v>
      </c>
      <c r="W105" s="5">
        <v>0</v>
      </c>
      <c r="X105" s="5">
        <v>3</v>
      </c>
      <c r="Y105" s="5">
        <v>1</v>
      </c>
      <c r="Z105" s="5">
        <v>6</v>
      </c>
      <c r="AA105" s="5">
        <v>3</v>
      </c>
      <c r="AB105" s="5">
        <v>3</v>
      </c>
      <c r="AC105" s="5">
        <v>2</v>
      </c>
      <c r="AD105" s="5">
        <v>3</v>
      </c>
      <c r="AE105" s="5">
        <v>1</v>
      </c>
      <c r="AF105" s="5">
        <v>5</v>
      </c>
      <c r="AG105" s="5">
        <v>1</v>
      </c>
      <c r="AH105" s="7">
        <f t="shared" si="15"/>
        <v>29</v>
      </c>
      <c r="AI105" s="7">
        <f t="shared" si="16"/>
        <v>10</v>
      </c>
      <c r="AJ105" s="7">
        <f t="shared" si="17"/>
        <v>19</v>
      </c>
      <c r="AK105" s="19">
        <v>1</v>
      </c>
      <c r="AL105" s="19">
        <v>0</v>
      </c>
      <c r="AM105" s="19"/>
      <c r="AN105" s="19"/>
      <c r="AO105" s="19"/>
      <c r="AP105" s="19"/>
      <c r="AQ105" s="19"/>
      <c r="AR105" s="19"/>
      <c r="AS105" s="19">
        <v>1</v>
      </c>
      <c r="AT105" s="19">
        <v>0</v>
      </c>
      <c r="AU105" s="19"/>
      <c r="AV105" s="19"/>
      <c r="AW105" s="19"/>
      <c r="AX105" s="19"/>
      <c r="AY105" s="20"/>
      <c r="AZ105" s="19"/>
      <c r="BA105" s="19">
        <v>1</v>
      </c>
      <c r="BB105" s="19">
        <v>0</v>
      </c>
      <c r="BC105" s="10">
        <f t="shared" si="10"/>
        <v>3</v>
      </c>
      <c r="BD105" s="10">
        <f t="shared" si="10"/>
        <v>0</v>
      </c>
      <c r="BE105" s="10">
        <f t="shared" si="11"/>
        <v>3</v>
      </c>
      <c r="BF105" s="21">
        <v>3</v>
      </c>
      <c r="BG105" s="21">
        <v>2</v>
      </c>
      <c r="BH105" s="21">
        <v>2</v>
      </c>
      <c r="BI105" s="21">
        <v>0</v>
      </c>
      <c r="BJ105" s="21">
        <v>3</v>
      </c>
      <c r="BK105" s="21">
        <v>0</v>
      </c>
      <c r="BL105" s="21">
        <v>1</v>
      </c>
      <c r="BM105" s="21">
        <v>0</v>
      </c>
      <c r="BN105" s="21">
        <v>3</v>
      </c>
      <c r="BO105" s="21">
        <v>1</v>
      </c>
      <c r="BP105" s="21">
        <v>6</v>
      </c>
      <c r="BQ105" s="22">
        <v>3</v>
      </c>
      <c r="BR105" s="22">
        <v>3</v>
      </c>
      <c r="BS105" s="22">
        <v>2</v>
      </c>
      <c r="BT105" s="22">
        <v>3</v>
      </c>
      <c r="BU105" s="22">
        <v>1</v>
      </c>
      <c r="BV105" s="22">
        <v>5</v>
      </c>
      <c r="BW105" s="22">
        <v>1</v>
      </c>
      <c r="BX105" s="13">
        <f t="shared" si="12"/>
        <v>29</v>
      </c>
      <c r="BY105" s="13">
        <f t="shared" si="13"/>
        <v>10</v>
      </c>
      <c r="BZ105" s="13">
        <f t="shared" si="14"/>
        <v>19</v>
      </c>
      <c r="CA105" s="23"/>
      <c r="CB105" s="23"/>
      <c r="CC105" s="23"/>
      <c r="CD105" s="23"/>
      <c r="CE105" s="23"/>
      <c r="CF105" s="23"/>
      <c r="CG105" s="23"/>
      <c r="CH105" s="23"/>
      <c r="CI105" s="23"/>
      <c r="CJ105" s="74">
        <v>9</v>
      </c>
      <c r="CK105" s="74" t="s">
        <v>924</v>
      </c>
      <c r="CL105" s="15">
        <f t="shared" si="9"/>
        <v>9</v>
      </c>
      <c r="CM105" s="24"/>
      <c r="CN105" s="24"/>
      <c r="CO105" s="24"/>
      <c r="CP105" s="24"/>
      <c r="CQ105" s="25" t="s">
        <v>1101</v>
      </c>
      <c r="CR105" s="25"/>
      <c r="CS105" s="26" t="s">
        <v>1102</v>
      </c>
    </row>
    <row r="106" spans="1:97" s="104" customFormat="1" ht="14.1" customHeight="1">
      <c r="A106" s="2" t="s">
        <v>574</v>
      </c>
      <c r="B106" s="40" t="s">
        <v>575</v>
      </c>
      <c r="C106" s="37" t="s">
        <v>297</v>
      </c>
      <c r="D106" s="1" t="s">
        <v>297</v>
      </c>
      <c r="E106" s="1" t="s">
        <v>576</v>
      </c>
      <c r="F106" s="1" t="s">
        <v>577</v>
      </c>
      <c r="G106" s="1" t="s">
        <v>352</v>
      </c>
      <c r="H106" s="1" t="s">
        <v>353</v>
      </c>
      <c r="I106" s="1" t="s">
        <v>300</v>
      </c>
      <c r="J106" s="41" t="s">
        <v>301</v>
      </c>
      <c r="K106" s="41" t="s">
        <v>302</v>
      </c>
      <c r="L106" s="41"/>
      <c r="M106" s="38" t="s">
        <v>303</v>
      </c>
      <c r="N106" s="52">
        <v>0</v>
      </c>
      <c r="O106" s="52">
        <v>0</v>
      </c>
      <c r="P106" s="5">
        <v>1</v>
      </c>
      <c r="Q106" s="5">
        <v>1</v>
      </c>
      <c r="R106" s="5">
        <v>1</v>
      </c>
      <c r="S106" s="5">
        <v>0</v>
      </c>
      <c r="T106" s="5">
        <v>1</v>
      </c>
      <c r="U106" s="5">
        <v>0</v>
      </c>
      <c r="V106" s="5">
        <v>1</v>
      </c>
      <c r="W106" s="5">
        <v>0</v>
      </c>
      <c r="X106" s="5"/>
      <c r="Y106" s="5"/>
      <c r="Z106" s="5">
        <v>4</v>
      </c>
      <c r="AA106" s="5">
        <v>2</v>
      </c>
      <c r="AB106" s="5">
        <v>7</v>
      </c>
      <c r="AC106" s="5">
        <v>5</v>
      </c>
      <c r="AD106" s="5">
        <v>4</v>
      </c>
      <c r="AE106" s="5">
        <v>2</v>
      </c>
      <c r="AF106" s="5">
        <v>3</v>
      </c>
      <c r="AG106" s="5">
        <v>1</v>
      </c>
      <c r="AH106" s="7">
        <f t="shared" si="15"/>
        <v>22</v>
      </c>
      <c r="AI106" s="7">
        <f t="shared" si="16"/>
        <v>11</v>
      </c>
      <c r="AJ106" s="7">
        <f t="shared" si="17"/>
        <v>11</v>
      </c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>
        <v>1</v>
      </c>
      <c r="AV106" s="19">
        <v>1</v>
      </c>
      <c r="AW106" s="19">
        <v>1</v>
      </c>
      <c r="AX106" s="19">
        <v>0</v>
      </c>
      <c r="AY106" s="20">
        <v>1</v>
      </c>
      <c r="AZ106" s="19">
        <v>1</v>
      </c>
      <c r="BA106" s="19"/>
      <c r="BB106" s="19"/>
      <c r="BC106" s="10">
        <f t="shared" si="10"/>
        <v>3</v>
      </c>
      <c r="BD106" s="10">
        <f t="shared" si="10"/>
        <v>2</v>
      </c>
      <c r="BE106" s="10">
        <f t="shared" si="11"/>
        <v>1</v>
      </c>
      <c r="BF106" s="21">
        <v>1</v>
      </c>
      <c r="BG106" s="21">
        <v>1</v>
      </c>
      <c r="BH106" s="21">
        <v>1</v>
      </c>
      <c r="BI106" s="21">
        <v>0</v>
      </c>
      <c r="BJ106" s="21">
        <v>1</v>
      </c>
      <c r="BK106" s="21">
        <v>0</v>
      </c>
      <c r="BL106" s="21">
        <v>1</v>
      </c>
      <c r="BM106" s="21">
        <v>0</v>
      </c>
      <c r="BN106" s="21"/>
      <c r="BO106" s="21"/>
      <c r="BP106" s="21">
        <v>4</v>
      </c>
      <c r="BQ106" s="22">
        <v>2</v>
      </c>
      <c r="BR106" s="22">
        <v>7</v>
      </c>
      <c r="BS106" s="22">
        <v>5</v>
      </c>
      <c r="BT106" s="22">
        <v>4</v>
      </c>
      <c r="BU106" s="22">
        <v>2</v>
      </c>
      <c r="BV106" s="22">
        <v>3</v>
      </c>
      <c r="BW106" s="22">
        <v>1</v>
      </c>
      <c r="BX106" s="13">
        <f t="shared" si="12"/>
        <v>22</v>
      </c>
      <c r="BY106" s="13">
        <f t="shared" si="13"/>
        <v>11</v>
      </c>
      <c r="BZ106" s="13">
        <f t="shared" si="14"/>
        <v>11</v>
      </c>
      <c r="CA106" s="23"/>
      <c r="CB106" s="23"/>
      <c r="CC106" s="23"/>
      <c r="CD106" s="23"/>
      <c r="CE106" s="23"/>
      <c r="CF106" s="23"/>
      <c r="CG106" s="23"/>
      <c r="CH106" s="23"/>
      <c r="CI106" s="23"/>
      <c r="CJ106" s="74">
        <v>8</v>
      </c>
      <c r="CK106" s="74">
        <v>1234.6789000000001</v>
      </c>
      <c r="CL106" s="15">
        <f t="shared" si="9"/>
        <v>8</v>
      </c>
      <c r="CM106" s="24"/>
      <c r="CN106" s="24"/>
      <c r="CO106" s="24"/>
      <c r="CP106" s="24"/>
      <c r="CQ106" s="25" t="s">
        <v>1103</v>
      </c>
      <c r="CR106" s="25"/>
      <c r="CS106" s="26" t="s">
        <v>1104</v>
      </c>
    </row>
    <row r="107" spans="1:97" s="104" customFormat="1" ht="14.1" customHeight="1">
      <c r="A107" s="2" t="s">
        <v>578</v>
      </c>
      <c r="B107" s="40" t="s">
        <v>575</v>
      </c>
      <c r="C107" s="37" t="s">
        <v>297</v>
      </c>
      <c r="D107" s="1" t="s">
        <v>297</v>
      </c>
      <c r="E107" s="1" t="s">
        <v>576</v>
      </c>
      <c r="F107" s="1" t="s">
        <v>579</v>
      </c>
      <c r="G107" s="1" t="s">
        <v>352</v>
      </c>
      <c r="H107" s="1" t="s">
        <v>353</v>
      </c>
      <c r="I107" s="1" t="s">
        <v>300</v>
      </c>
      <c r="J107" s="41" t="s">
        <v>50</v>
      </c>
      <c r="K107" s="41" t="s">
        <v>315</v>
      </c>
      <c r="L107" s="41" t="s">
        <v>580</v>
      </c>
      <c r="M107" s="38" t="s">
        <v>303</v>
      </c>
      <c r="N107" s="52">
        <v>0</v>
      </c>
      <c r="O107" s="52">
        <v>0</v>
      </c>
      <c r="P107" s="5">
        <v>2</v>
      </c>
      <c r="Q107" s="5">
        <v>1</v>
      </c>
      <c r="R107" s="5">
        <v>2</v>
      </c>
      <c r="S107" s="5">
        <v>2</v>
      </c>
      <c r="T107" s="5">
        <v>1</v>
      </c>
      <c r="U107" s="5">
        <v>1</v>
      </c>
      <c r="V107" s="5"/>
      <c r="W107" s="5"/>
      <c r="X107" s="5">
        <v>3</v>
      </c>
      <c r="Y107" s="5">
        <v>0</v>
      </c>
      <c r="Z107" s="5"/>
      <c r="AA107" s="5"/>
      <c r="AB107" s="5"/>
      <c r="AC107" s="5"/>
      <c r="AD107" s="5"/>
      <c r="AE107" s="5"/>
      <c r="AF107" s="5"/>
      <c r="AG107" s="5"/>
      <c r="AH107" s="7">
        <f t="shared" si="15"/>
        <v>8</v>
      </c>
      <c r="AI107" s="7">
        <f t="shared" si="16"/>
        <v>4</v>
      </c>
      <c r="AJ107" s="7">
        <f t="shared" si="17"/>
        <v>4</v>
      </c>
      <c r="AK107" s="19"/>
      <c r="AL107" s="19"/>
      <c r="AM107" s="19"/>
      <c r="AN107" s="19"/>
      <c r="AO107" s="19"/>
      <c r="AP107" s="19"/>
      <c r="AQ107" s="19"/>
      <c r="AR107" s="19"/>
      <c r="AS107" s="19">
        <v>1</v>
      </c>
      <c r="AT107" s="19">
        <v>0</v>
      </c>
      <c r="AU107" s="19"/>
      <c r="AV107" s="19"/>
      <c r="AW107" s="19"/>
      <c r="AX107" s="19"/>
      <c r="AY107" s="20"/>
      <c r="AZ107" s="19"/>
      <c r="BA107" s="19"/>
      <c r="BB107" s="19"/>
      <c r="BC107" s="10">
        <f t="shared" si="10"/>
        <v>1</v>
      </c>
      <c r="BD107" s="10">
        <f t="shared" si="10"/>
        <v>0</v>
      </c>
      <c r="BE107" s="10">
        <f t="shared" si="11"/>
        <v>1</v>
      </c>
      <c r="BF107" s="21">
        <v>2</v>
      </c>
      <c r="BG107" s="21">
        <v>1</v>
      </c>
      <c r="BH107" s="21">
        <v>2</v>
      </c>
      <c r="BI107" s="21">
        <v>2</v>
      </c>
      <c r="BJ107" s="21">
        <v>1</v>
      </c>
      <c r="BK107" s="21">
        <v>1</v>
      </c>
      <c r="BL107" s="21"/>
      <c r="BM107" s="21"/>
      <c r="BN107" s="21">
        <v>3</v>
      </c>
      <c r="BO107" s="21">
        <v>0</v>
      </c>
      <c r="BP107" s="21"/>
      <c r="BQ107" s="22"/>
      <c r="BR107" s="22"/>
      <c r="BS107" s="22"/>
      <c r="BT107" s="22"/>
      <c r="BU107" s="22"/>
      <c r="BV107" s="22"/>
      <c r="BW107" s="22"/>
      <c r="BX107" s="13">
        <f t="shared" si="12"/>
        <v>8</v>
      </c>
      <c r="BY107" s="13">
        <f t="shared" si="13"/>
        <v>4</v>
      </c>
      <c r="BZ107" s="13">
        <f t="shared" si="14"/>
        <v>4</v>
      </c>
      <c r="CA107" s="23"/>
      <c r="CB107" s="23"/>
      <c r="CC107" s="23"/>
      <c r="CD107" s="23"/>
      <c r="CE107" s="23"/>
      <c r="CF107" s="23"/>
      <c r="CG107" s="23"/>
      <c r="CH107" s="23"/>
      <c r="CI107" s="23"/>
      <c r="CJ107" s="74">
        <v>4</v>
      </c>
      <c r="CK107" s="74">
        <v>1235</v>
      </c>
      <c r="CL107" s="15">
        <f t="shared" si="9"/>
        <v>4</v>
      </c>
      <c r="CM107" s="24"/>
      <c r="CN107" s="24"/>
      <c r="CO107" s="24"/>
      <c r="CP107" s="24"/>
      <c r="CQ107" s="25"/>
      <c r="CR107" s="25"/>
      <c r="CS107" s="26"/>
    </row>
    <row r="108" spans="1:97" s="104" customFormat="1" ht="14.1" customHeight="1">
      <c r="A108" s="2" t="s">
        <v>581</v>
      </c>
      <c r="B108" s="40" t="s">
        <v>575</v>
      </c>
      <c r="C108" s="37" t="s">
        <v>297</v>
      </c>
      <c r="D108" s="1" t="s">
        <v>297</v>
      </c>
      <c r="E108" s="1" t="s">
        <v>576</v>
      </c>
      <c r="F108" s="1" t="s">
        <v>582</v>
      </c>
      <c r="G108" s="1" t="s">
        <v>352</v>
      </c>
      <c r="H108" s="1" t="s">
        <v>353</v>
      </c>
      <c r="I108" s="1" t="s">
        <v>300</v>
      </c>
      <c r="J108" s="38" t="s">
        <v>50</v>
      </c>
      <c r="K108" s="38" t="s">
        <v>315</v>
      </c>
      <c r="L108" s="38" t="s">
        <v>580</v>
      </c>
      <c r="M108" s="38" t="s">
        <v>303</v>
      </c>
      <c r="N108" s="52">
        <v>0</v>
      </c>
      <c r="O108" s="52">
        <v>0</v>
      </c>
      <c r="P108" s="5">
        <v>1</v>
      </c>
      <c r="Q108" s="5">
        <v>1</v>
      </c>
      <c r="R108" s="5">
        <v>1</v>
      </c>
      <c r="S108" s="5">
        <v>0</v>
      </c>
      <c r="T108" s="5"/>
      <c r="U108" s="5"/>
      <c r="V108" s="5"/>
      <c r="W108" s="5"/>
      <c r="X108" s="5">
        <v>1</v>
      </c>
      <c r="Y108" s="5">
        <v>0</v>
      </c>
      <c r="Z108" s="5"/>
      <c r="AA108" s="5"/>
      <c r="AB108" s="5"/>
      <c r="AC108" s="5"/>
      <c r="AD108" s="5"/>
      <c r="AE108" s="5"/>
      <c r="AF108" s="5"/>
      <c r="AG108" s="5"/>
      <c r="AH108" s="7">
        <f t="shared" si="15"/>
        <v>3</v>
      </c>
      <c r="AI108" s="7">
        <f t="shared" si="16"/>
        <v>1</v>
      </c>
      <c r="AJ108" s="7">
        <f t="shared" si="17"/>
        <v>2</v>
      </c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20"/>
      <c r="AZ108" s="19"/>
      <c r="BA108" s="19"/>
      <c r="BB108" s="19"/>
      <c r="BC108" s="10">
        <f t="shared" si="10"/>
        <v>0</v>
      </c>
      <c r="BD108" s="10">
        <f t="shared" si="10"/>
        <v>0</v>
      </c>
      <c r="BE108" s="10">
        <f t="shared" si="11"/>
        <v>0</v>
      </c>
      <c r="BF108" s="21">
        <v>1</v>
      </c>
      <c r="BG108" s="21">
        <v>1</v>
      </c>
      <c r="BH108" s="21">
        <v>1</v>
      </c>
      <c r="BI108" s="21">
        <v>0</v>
      </c>
      <c r="BJ108" s="21"/>
      <c r="BK108" s="21"/>
      <c r="BL108" s="21"/>
      <c r="BM108" s="21"/>
      <c r="BN108" s="21">
        <v>1</v>
      </c>
      <c r="BO108" s="21">
        <v>0</v>
      </c>
      <c r="BP108" s="21"/>
      <c r="BQ108" s="22"/>
      <c r="BR108" s="22"/>
      <c r="BS108" s="22"/>
      <c r="BT108" s="22"/>
      <c r="BU108" s="22"/>
      <c r="BV108" s="22"/>
      <c r="BW108" s="22"/>
      <c r="BX108" s="13">
        <f t="shared" si="12"/>
        <v>3</v>
      </c>
      <c r="BY108" s="13">
        <f t="shared" si="13"/>
        <v>1</v>
      </c>
      <c r="BZ108" s="13">
        <f t="shared" si="14"/>
        <v>2</v>
      </c>
      <c r="CA108" s="23"/>
      <c r="CB108" s="23"/>
      <c r="CC108" s="23"/>
      <c r="CD108" s="23"/>
      <c r="CE108" s="23"/>
      <c r="CF108" s="23"/>
      <c r="CG108" s="23"/>
      <c r="CH108" s="23"/>
      <c r="CI108" s="23"/>
      <c r="CJ108" s="74">
        <v>3</v>
      </c>
      <c r="CK108" s="74">
        <v>125</v>
      </c>
      <c r="CL108" s="15">
        <f t="shared" si="9"/>
        <v>3</v>
      </c>
      <c r="CM108" s="24"/>
      <c r="CN108" s="24"/>
      <c r="CO108" s="24"/>
      <c r="CP108" s="24"/>
      <c r="CQ108" s="25"/>
      <c r="CR108" s="25"/>
      <c r="CS108" s="26"/>
    </row>
    <row r="109" spans="1:97" s="104" customFormat="1" ht="14.1" customHeight="1">
      <c r="A109" s="2" t="s">
        <v>583</v>
      </c>
      <c r="B109" s="40" t="s">
        <v>575</v>
      </c>
      <c r="C109" s="37" t="s">
        <v>297</v>
      </c>
      <c r="D109" s="1" t="s">
        <v>297</v>
      </c>
      <c r="E109" s="1" t="s">
        <v>576</v>
      </c>
      <c r="F109" s="1" t="s">
        <v>584</v>
      </c>
      <c r="G109" s="1" t="s">
        <v>352</v>
      </c>
      <c r="H109" s="1" t="s">
        <v>353</v>
      </c>
      <c r="I109" s="1" t="s">
        <v>300</v>
      </c>
      <c r="J109" s="38" t="s">
        <v>301</v>
      </c>
      <c r="K109" s="38" t="s">
        <v>315</v>
      </c>
      <c r="L109" s="41" t="s">
        <v>580</v>
      </c>
      <c r="M109" s="38" t="s">
        <v>303</v>
      </c>
      <c r="N109" s="52">
        <v>0</v>
      </c>
      <c r="O109" s="52">
        <v>0</v>
      </c>
      <c r="P109" s="5">
        <v>1</v>
      </c>
      <c r="Q109" s="5">
        <v>1</v>
      </c>
      <c r="R109" s="5">
        <v>1</v>
      </c>
      <c r="S109" s="5">
        <v>0</v>
      </c>
      <c r="T109" s="5">
        <v>1</v>
      </c>
      <c r="U109" s="5">
        <v>0</v>
      </c>
      <c r="V109" s="5"/>
      <c r="W109" s="5"/>
      <c r="X109" s="5">
        <v>2</v>
      </c>
      <c r="Y109" s="5">
        <v>0</v>
      </c>
      <c r="Z109" s="5">
        <v>1</v>
      </c>
      <c r="AA109" s="5">
        <v>0</v>
      </c>
      <c r="AB109" s="5">
        <v>1</v>
      </c>
      <c r="AC109" s="5">
        <v>1</v>
      </c>
      <c r="AD109" s="5">
        <v>3</v>
      </c>
      <c r="AE109" s="5">
        <v>1</v>
      </c>
      <c r="AF109" s="5">
        <v>2</v>
      </c>
      <c r="AG109" s="5">
        <v>0</v>
      </c>
      <c r="AH109" s="7">
        <f t="shared" si="15"/>
        <v>12</v>
      </c>
      <c r="AI109" s="7">
        <f t="shared" si="16"/>
        <v>3</v>
      </c>
      <c r="AJ109" s="7">
        <f t="shared" si="17"/>
        <v>9</v>
      </c>
      <c r="AK109" s="19">
        <v>1</v>
      </c>
      <c r="AL109" s="19">
        <v>1</v>
      </c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20">
        <v>1</v>
      </c>
      <c r="AZ109" s="19">
        <v>0</v>
      </c>
      <c r="BA109" s="19"/>
      <c r="BB109" s="19"/>
      <c r="BC109" s="10">
        <f t="shared" si="10"/>
        <v>2</v>
      </c>
      <c r="BD109" s="10">
        <f t="shared" si="10"/>
        <v>1</v>
      </c>
      <c r="BE109" s="10">
        <f t="shared" si="11"/>
        <v>1</v>
      </c>
      <c r="BF109" s="21">
        <v>1</v>
      </c>
      <c r="BG109" s="21">
        <v>1</v>
      </c>
      <c r="BH109" s="21">
        <v>1</v>
      </c>
      <c r="BI109" s="21">
        <v>0</v>
      </c>
      <c r="BJ109" s="21">
        <v>1</v>
      </c>
      <c r="BK109" s="21">
        <v>0</v>
      </c>
      <c r="BL109" s="21"/>
      <c r="BM109" s="21"/>
      <c r="BN109" s="21">
        <v>2</v>
      </c>
      <c r="BO109" s="21">
        <v>0</v>
      </c>
      <c r="BP109" s="21">
        <v>1</v>
      </c>
      <c r="BQ109" s="22">
        <v>0</v>
      </c>
      <c r="BR109" s="22">
        <v>1</v>
      </c>
      <c r="BS109" s="22">
        <v>1</v>
      </c>
      <c r="BT109" s="22">
        <v>3</v>
      </c>
      <c r="BU109" s="22">
        <v>1</v>
      </c>
      <c r="BV109" s="22">
        <v>2</v>
      </c>
      <c r="BW109" s="22">
        <v>0</v>
      </c>
      <c r="BX109" s="13">
        <f t="shared" si="12"/>
        <v>12</v>
      </c>
      <c r="BY109" s="13">
        <f t="shared" si="13"/>
        <v>3</v>
      </c>
      <c r="BZ109" s="13">
        <f t="shared" si="14"/>
        <v>9</v>
      </c>
      <c r="CA109" s="23"/>
      <c r="CB109" s="23"/>
      <c r="CC109" s="23"/>
      <c r="CD109" s="23"/>
      <c r="CE109" s="23"/>
      <c r="CF109" s="23"/>
      <c r="CG109" s="23"/>
      <c r="CH109" s="23"/>
      <c r="CI109" s="23"/>
      <c r="CJ109" s="74">
        <v>8</v>
      </c>
      <c r="CK109" s="74" t="s">
        <v>930</v>
      </c>
      <c r="CL109" s="15">
        <f t="shared" si="9"/>
        <v>8</v>
      </c>
      <c r="CM109" s="24"/>
      <c r="CN109" s="24"/>
      <c r="CO109" s="24"/>
      <c r="CP109" s="24"/>
      <c r="CQ109" s="25"/>
      <c r="CR109" s="25"/>
      <c r="CS109" s="26"/>
    </row>
    <row r="110" spans="1:97" s="104" customFormat="1" ht="14.1" customHeight="1">
      <c r="A110" s="2" t="s">
        <v>585</v>
      </c>
      <c r="B110" s="40" t="s">
        <v>586</v>
      </c>
      <c r="C110" s="37" t="s">
        <v>297</v>
      </c>
      <c r="D110" s="1" t="s">
        <v>297</v>
      </c>
      <c r="E110" s="1" t="s">
        <v>587</v>
      </c>
      <c r="F110" s="1" t="s">
        <v>588</v>
      </c>
      <c r="G110" s="1" t="s">
        <v>352</v>
      </c>
      <c r="H110" s="1" t="s">
        <v>353</v>
      </c>
      <c r="I110" s="1" t="s">
        <v>300</v>
      </c>
      <c r="J110" s="38" t="s">
        <v>339</v>
      </c>
      <c r="K110" s="38" t="s">
        <v>340</v>
      </c>
      <c r="L110" s="41"/>
      <c r="M110" s="38" t="s">
        <v>303</v>
      </c>
      <c r="N110" s="52">
        <v>8</v>
      </c>
      <c r="O110" s="52">
        <v>4</v>
      </c>
      <c r="P110" s="5">
        <v>10</v>
      </c>
      <c r="Q110" s="5">
        <v>4</v>
      </c>
      <c r="R110" s="5">
        <v>4</v>
      </c>
      <c r="S110" s="5">
        <v>2</v>
      </c>
      <c r="T110" s="5">
        <v>9</v>
      </c>
      <c r="U110" s="5">
        <v>2</v>
      </c>
      <c r="V110" s="5">
        <v>3</v>
      </c>
      <c r="W110" s="5">
        <v>1</v>
      </c>
      <c r="X110" s="5">
        <v>10</v>
      </c>
      <c r="Y110" s="5">
        <v>4</v>
      </c>
      <c r="Z110" s="5">
        <v>13</v>
      </c>
      <c r="AA110" s="5">
        <v>6</v>
      </c>
      <c r="AB110" s="5">
        <v>12</v>
      </c>
      <c r="AC110" s="5">
        <v>5</v>
      </c>
      <c r="AD110" s="5">
        <v>16</v>
      </c>
      <c r="AE110" s="5">
        <v>8</v>
      </c>
      <c r="AF110" s="5">
        <v>21</v>
      </c>
      <c r="AG110" s="5">
        <v>10</v>
      </c>
      <c r="AH110" s="7">
        <f t="shared" si="15"/>
        <v>98</v>
      </c>
      <c r="AI110" s="7">
        <f t="shared" si="16"/>
        <v>42</v>
      </c>
      <c r="AJ110" s="7">
        <f t="shared" si="17"/>
        <v>56</v>
      </c>
      <c r="AK110" s="19">
        <v>2</v>
      </c>
      <c r="AL110" s="19">
        <v>0</v>
      </c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>
        <v>1</v>
      </c>
      <c r="AX110" s="19">
        <v>1</v>
      </c>
      <c r="AY110" s="20">
        <v>2</v>
      </c>
      <c r="AZ110" s="19">
        <v>1</v>
      </c>
      <c r="BA110" s="19">
        <v>2</v>
      </c>
      <c r="BB110" s="19">
        <v>1</v>
      </c>
      <c r="BC110" s="10">
        <f t="shared" si="10"/>
        <v>7</v>
      </c>
      <c r="BD110" s="10">
        <f t="shared" si="10"/>
        <v>3</v>
      </c>
      <c r="BE110" s="10">
        <f t="shared" si="11"/>
        <v>4</v>
      </c>
      <c r="BF110" s="21">
        <v>10</v>
      </c>
      <c r="BG110" s="21">
        <v>4</v>
      </c>
      <c r="BH110" s="21">
        <v>4</v>
      </c>
      <c r="BI110" s="21">
        <v>2</v>
      </c>
      <c r="BJ110" s="21">
        <v>9</v>
      </c>
      <c r="BK110" s="21">
        <v>2</v>
      </c>
      <c r="BL110" s="21">
        <v>3</v>
      </c>
      <c r="BM110" s="21">
        <v>1</v>
      </c>
      <c r="BN110" s="21">
        <v>10</v>
      </c>
      <c r="BO110" s="21">
        <v>4</v>
      </c>
      <c r="BP110" s="21"/>
      <c r="BQ110" s="22"/>
      <c r="BR110" s="22"/>
      <c r="BS110" s="22"/>
      <c r="BT110" s="22"/>
      <c r="BU110" s="22"/>
      <c r="BV110" s="22"/>
      <c r="BW110" s="22"/>
      <c r="BX110" s="13">
        <f t="shared" si="12"/>
        <v>36</v>
      </c>
      <c r="BY110" s="13">
        <f t="shared" si="13"/>
        <v>13</v>
      </c>
      <c r="BZ110" s="13">
        <f t="shared" si="14"/>
        <v>23</v>
      </c>
      <c r="CA110" s="23"/>
      <c r="CB110" s="23"/>
      <c r="CC110" s="23"/>
      <c r="CD110" s="23"/>
      <c r="CE110" s="23"/>
      <c r="CF110" s="23">
        <v>1</v>
      </c>
      <c r="CG110" s="23">
        <v>1</v>
      </c>
      <c r="CH110" s="23">
        <v>1</v>
      </c>
      <c r="CI110" s="23">
        <v>1</v>
      </c>
      <c r="CJ110" s="74">
        <v>5</v>
      </c>
      <c r="CK110" s="74">
        <v>135.24</v>
      </c>
      <c r="CL110" s="15">
        <f t="shared" si="9"/>
        <v>9</v>
      </c>
      <c r="CM110" s="24"/>
      <c r="CN110" s="24"/>
      <c r="CO110" s="24"/>
      <c r="CP110" s="24"/>
      <c r="CQ110" s="25" t="s">
        <v>1105</v>
      </c>
      <c r="CR110" s="25" t="s">
        <v>1106</v>
      </c>
      <c r="CS110" s="26" t="s">
        <v>1107</v>
      </c>
    </row>
    <row r="111" spans="1:97" s="104" customFormat="1" ht="14.1" customHeight="1">
      <c r="A111" s="2" t="s">
        <v>589</v>
      </c>
      <c r="B111" s="27" t="s">
        <v>586</v>
      </c>
      <c r="C111" s="37" t="s">
        <v>297</v>
      </c>
      <c r="D111" s="1" t="s">
        <v>297</v>
      </c>
      <c r="E111" s="1" t="s">
        <v>587</v>
      </c>
      <c r="F111" s="1" t="s">
        <v>590</v>
      </c>
      <c r="G111" s="1" t="s">
        <v>352</v>
      </c>
      <c r="H111" s="1" t="s">
        <v>353</v>
      </c>
      <c r="I111" s="1" t="s">
        <v>300</v>
      </c>
      <c r="J111" s="38" t="s">
        <v>50</v>
      </c>
      <c r="K111" s="38" t="s">
        <v>315</v>
      </c>
      <c r="L111" s="38" t="s">
        <v>591</v>
      </c>
      <c r="M111" s="38" t="s">
        <v>303</v>
      </c>
      <c r="N111" s="52">
        <v>6</v>
      </c>
      <c r="O111" s="52">
        <v>2</v>
      </c>
      <c r="P111" s="5">
        <v>6</v>
      </c>
      <c r="Q111" s="5">
        <v>2</v>
      </c>
      <c r="R111" s="5">
        <v>7</v>
      </c>
      <c r="S111" s="5">
        <v>2</v>
      </c>
      <c r="T111" s="5">
        <v>6</v>
      </c>
      <c r="U111" s="5">
        <v>5</v>
      </c>
      <c r="V111" s="5">
        <v>6</v>
      </c>
      <c r="W111" s="5">
        <v>2</v>
      </c>
      <c r="X111" s="5">
        <v>10</v>
      </c>
      <c r="Y111" s="5">
        <v>4</v>
      </c>
      <c r="Z111" s="5"/>
      <c r="AA111" s="5"/>
      <c r="AB111" s="5"/>
      <c r="AC111" s="5"/>
      <c r="AD111" s="5"/>
      <c r="AE111" s="5"/>
      <c r="AF111" s="5"/>
      <c r="AG111" s="5"/>
      <c r="AH111" s="7">
        <f t="shared" si="15"/>
        <v>35</v>
      </c>
      <c r="AI111" s="7">
        <f t="shared" si="16"/>
        <v>15</v>
      </c>
      <c r="AJ111" s="7">
        <f t="shared" si="17"/>
        <v>20</v>
      </c>
      <c r="AK111" s="19">
        <v>4</v>
      </c>
      <c r="AL111" s="19">
        <v>1</v>
      </c>
      <c r="AM111" s="19"/>
      <c r="AN111" s="19"/>
      <c r="AO111" s="19"/>
      <c r="AP111" s="19"/>
      <c r="AQ111" s="19"/>
      <c r="AR111" s="19"/>
      <c r="AS111" s="19">
        <v>1</v>
      </c>
      <c r="AT111" s="19">
        <v>1</v>
      </c>
      <c r="AU111" s="19"/>
      <c r="AV111" s="19"/>
      <c r="AW111" s="19"/>
      <c r="AX111" s="19"/>
      <c r="AY111" s="20"/>
      <c r="AZ111" s="19"/>
      <c r="BA111" s="19"/>
      <c r="BB111" s="19"/>
      <c r="BC111" s="10">
        <f t="shared" si="10"/>
        <v>5</v>
      </c>
      <c r="BD111" s="10">
        <f t="shared" si="10"/>
        <v>2</v>
      </c>
      <c r="BE111" s="10">
        <f t="shared" si="11"/>
        <v>3</v>
      </c>
      <c r="BF111" s="21">
        <v>6</v>
      </c>
      <c r="BG111" s="21">
        <v>2</v>
      </c>
      <c r="BH111" s="21">
        <v>7</v>
      </c>
      <c r="BI111" s="21">
        <v>2</v>
      </c>
      <c r="BJ111" s="21">
        <v>6</v>
      </c>
      <c r="BK111" s="21">
        <v>5</v>
      </c>
      <c r="BL111" s="21">
        <v>6</v>
      </c>
      <c r="BM111" s="21">
        <v>2</v>
      </c>
      <c r="BN111" s="21"/>
      <c r="BO111" s="21"/>
      <c r="BP111" s="21"/>
      <c r="BQ111" s="22"/>
      <c r="BR111" s="22"/>
      <c r="BS111" s="22"/>
      <c r="BT111" s="22"/>
      <c r="BU111" s="22"/>
      <c r="BV111" s="22"/>
      <c r="BW111" s="22"/>
      <c r="BX111" s="13">
        <f t="shared" si="12"/>
        <v>25</v>
      </c>
      <c r="BY111" s="13">
        <f t="shared" si="13"/>
        <v>11</v>
      </c>
      <c r="BZ111" s="13">
        <f t="shared" si="14"/>
        <v>14</v>
      </c>
      <c r="CA111" s="23"/>
      <c r="CB111" s="23"/>
      <c r="CC111" s="23"/>
      <c r="CD111" s="23"/>
      <c r="CE111" s="23">
        <v>1</v>
      </c>
      <c r="CF111" s="23"/>
      <c r="CG111" s="23"/>
      <c r="CH111" s="23"/>
      <c r="CI111" s="23"/>
      <c r="CJ111" s="74">
        <v>4</v>
      </c>
      <c r="CK111" s="74">
        <v>13.24</v>
      </c>
      <c r="CL111" s="15">
        <f t="shared" si="9"/>
        <v>5</v>
      </c>
      <c r="CM111" s="24"/>
      <c r="CN111" s="24"/>
      <c r="CO111" s="24"/>
      <c r="CP111" s="24"/>
      <c r="CQ111" s="25"/>
      <c r="CR111" s="25"/>
      <c r="CS111" s="26"/>
    </row>
    <row r="112" spans="1:97" s="104" customFormat="1" ht="14.1" customHeight="1">
      <c r="A112" s="2" t="s">
        <v>592</v>
      </c>
      <c r="B112" s="40" t="s">
        <v>593</v>
      </c>
      <c r="C112" s="37" t="s">
        <v>297</v>
      </c>
      <c r="D112" s="1" t="s">
        <v>297</v>
      </c>
      <c r="E112" s="1" t="s">
        <v>587</v>
      </c>
      <c r="F112" s="1" t="s">
        <v>594</v>
      </c>
      <c r="G112" s="1" t="s">
        <v>352</v>
      </c>
      <c r="H112" s="1" t="s">
        <v>353</v>
      </c>
      <c r="I112" s="1" t="s">
        <v>300</v>
      </c>
      <c r="J112" s="38" t="s">
        <v>301</v>
      </c>
      <c r="K112" s="38" t="s">
        <v>302</v>
      </c>
      <c r="L112" s="38"/>
      <c r="M112" s="38" t="s">
        <v>303</v>
      </c>
      <c r="N112" s="52">
        <v>0</v>
      </c>
      <c r="O112" s="52">
        <v>0</v>
      </c>
      <c r="P112" s="5">
        <v>17</v>
      </c>
      <c r="Q112" s="5">
        <v>7</v>
      </c>
      <c r="R112" s="5">
        <v>20</v>
      </c>
      <c r="S112" s="5">
        <v>9</v>
      </c>
      <c r="T112" s="5">
        <v>11</v>
      </c>
      <c r="U112" s="5">
        <v>9</v>
      </c>
      <c r="V112" s="5">
        <v>16</v>
      </c>
      <c r="W112" s="5">
        <v>9</v>
      </c>
      <c r="X112" s="5">
        <v>8</v>
      </c>
      <c r="Y112" s="5">
        <v>4</v>
      </c>
      <c r="Z112" s="5">
        <v>9</v>
      </c>
      <c r="AA112" s="5">
        <v>3</v>
      </c>
      <c r="AB112" s="5">
        <v>20</v>
      </c>
      <c r="AC112" s="5">
        <v>7</v>
      </c>
      <c r="AD112" s="5">
        <v>13</v>
      </c>
      <c r="AE112" s="5">
        <v>8</v>
      </c>
      <c r="AF112" s="5">
        <v>13</v>
      </c>
      <c r="AG112" s="5">
        <v>6</v>
      </c>
      <c r="AH112" s="7">
        <f t="shared" si="15"/>
        <v>127</v>
      </c>
      <c r="AI112" s="7">
        <f t="shared" si="16"/>
        <v>62</v>
      </c>
      <c r="AJ112" s="7">
        <f t="shared" si="17"/>
        <v>65</v>
      </c>
      <c r="AK112" s="19">
        <v>1</v>
      </c>
      <c r="AL112" s="19">
        <v>0</v>
      </c>
      <c r="AM112" s="19">
        <v>2</v>
      </c>
      <c r="AN112" s="19">
        <v>1</v>
      </c>
      <c r="AO112" s="19">
        <v>1</v>
      </c>
      <c r="AP112" s="19">
        <v>1</v>
      </c>
      <c r="AQ112" s="19"/>
      <c r="AR112" s="19"/>
      <c r="AS112" s="19">
        <v>2</v>
      </c>
      <c r="AT112" s="19">
        <v>0</v>
      </c>
      <c r="AU112" s="19"/>
      <c r="AV112" s="19"/>
      <c r="AW112" s="19"/>
      <c r="AX112" s="19"/>
      <c r="AY112" s="20"/>
      <c r="AZ112" s="19"/>
      <c r="BA112" s="19">
        <v>2</v>
      </c>
      <c r="BB112" s="19">
        <v>0</v>
      </c>
      <c r="BC112" s="10">
        <f t="shared" si="10"/>
        <v>8</v>
      </c>
      <c r="BD112" s="10">
        <f t="shared" si="10"/>
        <v>2</v>
      </c>
      <c r="BE112" s="10">
        <f t="shared" si="11"/>
        <v>6</v>
      </c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2"/>
      <c r="BR112" s="22"/>
      <c r="BS112" s="22"/>
      <c r="BT112" s="22"/>
      <c r="BU112" s="22"/>
      <c r="BV112" s="22"/>
      <c r="BW112" s="22"/>
      <c r="BX112" s="13">
        <f t="shared" si="12"/>
        <v>0</v>
      </c>
      <c r="BY112" s="13">
        <f t="shared" si="13"/>
        <v>0</v>
      </c>
      <c r="BZ112" s="13">
        <f t="shared" si="14"/>
        <v>0</v>
      </c>
      <c r="CA112" s="23">
        <v>1</v>
      </c>
      <c r="CB112" s="23">
        <v>1</v>
      </c>
      <c r="CC112" s="23">
        <v>1</v>
      </c>
      <c r="CD112" s="23">
        <v>1</v>
      </c>
      <c r="CE112" s="23">
        <v>1</v>
      </c>
      <c r="CF112" s="23">
        <v>1</v>
      </c>
      <c r="CG112" s="23">
        <v>1</v>
      </c>
      <c r="CH112" s="23">
        <v>1</v>
      </c>
      <c r="CI112" s="23">
        <v>1</v>
      </c>
      <c r="CJ112" s="74"/>
      <c r="CK112" s="74"/>
      <c r="CL112" s="15">
        <f t="shared" si="9"/>
        <v>9</v>
      </c>
      <c r="CM112" s="24"/>
      <c r="CN112" s="24"/>
      <c r="CO112" s="24"/>
      <c r="CP112" s="24"/>
      <c r="CQ112" s="25" t="s">
        <v>1108</v>
      </c>
      <c r="CR112" s="25"/>
      <c r="CS112" s="26" t="s">
        <v>1109</v>
      </c>
    </row>
    <row r="113" spans="1:97" s="104" customFormat="1" ht="14.1" customHeight="1">
      <c r="A113" s="2" t="s">
        <v>595</v>
      </c>
      <c r="B113" s="40" t="s">
        <v>596</v>
      </c>
      <c r="C113" s="37" t="s">
        <v>297</v>
      </c>
      <c r="D113" s="1" t="s">
        <v>297</v>
      </c>
      <c r="E113" s="1" t="s">
        <v>587</v>
      </c>
      <c r="F113" s="1" t="s">
        <v>587</v>
      </c>
      <c r="G113" s="1" t="s">
        <v>352</v>
      </c>
      <c r="H113" s="1" t="s">
        <v>353</v>
      </c>
      <c r="I113" s="1" t="s">
        <v>300</v>
      </c>
      <c r="J113" s="38" t="s">
        <v>339</v>
      </c>
      <c r="K113" s="38" t="s">
        <v>340</v>
      </c>
      <c r="L113" s="38"/>
      <c r="M113" s="38" t="s">
        <v>303</v>
      </c>
      <c r="N113" s="52">
        <v>15</v>
      </c>
      <c r="O113" s="52">
        <v>7</v>
      </c>
      <c r="P113" s="5">
        <v>21</v>
      </c>
      <c r="Q113" s="5">
        <v>10</v>
      </c>
      <c r="R113" s="5">
        <v>16</v>
      </c>
      <c r="S113" s="5">
        <v>7</v>
      </c>
      <c r="T113" s="5">
        <v>23</v>
      </c>
      <c r="U113" s="5">
        <v>12</v>
      </c>
      <c r="V113" s="5">
        <v>27</v>
      </c>
      <c r="W113" s="5">
        <v>14</v>
      </c>
      <c r="X113" s="5">
        <v>27</v>
      </c>
      <c r="Y113" s="5">
        <v>19</v>
      </c>
      <c r="Z113" s="5">
        <v>34</v>
      </c>
      <c r="AA113" s="5">
        <v>13</v>
      </c>
      <c r="AB113" s="5">
        <v>29</v>
      </c>
      <c r="AC113" s="5">
        <v>12</v>
      </c>
      <c r="AD113" s="5">
        <v>30</v>
      </c>
      <c r="AE113" s="5">
        <v>17</v>
      </c>
      <c r="AF113" s="5">
        <v>33</v>
      </c>
      <c r="AG113" s="5">
        <v>12</v>
      </c>
      <c r="AH113" s="7">
        <f t="shared" si="15"/>
        <v>240</v>
      </c>
      <c r="AI113" s="7">
        <f t="shared" si="16"/>
        <v>116</v>
      </c>
      <c r="AJ113" s="7">
        <f t="shared" si="17"/>
        <v>124</v>
      </c>
      <c r="AK113" s="19">
        <v>2</v>
      </c>
      <c r="AL113" s="19">
        <v>0</v>
      </c>
      <c r="AM113" s="19"/>
      <c r="AN113" s="19"/>
      <c r="AO113" s="19"/>
      <c r="AP113" s="19"/>
      <c r="AQ113" s="19">
        <v>3</v>
      </c>
      <c r="AR113" s="19">
        <v>0</v>
      </c>
      <c r="AS113" s="19"/>
      <c r="AT113" s="19"/>
      <c r="AU113" s="19"/>
      <c r="AV113" s="19"/>
      <c r="AW113" s="19"/>
      <c r="AX113" s="19"/>
      <c r="AY113" s="20"/>
      <c r="AZ113" s="19"/>
      <c r="BA113" s="19"/>
      <c r="BB113" s="19"/>
      <c r="BC113" s="10">
        <f t="shared" si="10"/>
        <v>5</v>
      </c>
      <c r="BD113" s="10">
        <f t="shared" si="10"/>
        <v>0</v>
      </c>
      <c r="BE113" s="10">
        <f t="shared" si="11"/>
        <v>5</v>
      </c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2"/>
      <c r="BR113" s="22"/>
      <c r="BS113" s="22"/>
      <c r="BT113" s="22"/>
      <c r="BU113" s="22"/>
      <c r="BV113" s="22"/>
      <c r="BW113" s="22"/>
      <c r="BX113" s="13">
        <f t="shared" si="12"/>
        <v>0</v>
      </c>
      <c r="BY113" s="13">
        <f t="shared" si="13"/>
        <v>0</v>
      </c>
      <c r="BZ113" s="13">
        <f t="shared" si="14"/>
        <v>0</v>
      </c>
      <c r="CA113" s="23">
        <v>1</v>
      </c>
      <c r="CB113" s="23">
        <v>1</v>
      </c>
      <c r="CC113" s="23">
        <v>1</v>
      </c>
      <c r="CD113" s="23">
        <v>1</v>
      </c>
      <c r="CE113" s="23">
        <v>2</v>
      </c>
      <c r="CF113" s="23">
        <v>1</v>
      </c>
      <c r="CG113" s="23">
        <v>1</v>
      </c>
      <c r="CH113" s="23">
        <v>1</v>
      </c>
      <c r="CI113" s="23">
        <v>2</v>
      </c>
      <c r="CJ113" s="74"/>
      <c r="CK113" s="74"/>
      <c r="CL113" s="15">
        <f t="shared" si="9"/>
        <v>11</v>
      </c>
      <c r="CM113" s="24"/>
      <c r="CN113" s="24"/>
      <c r="CO113" s="24"/>
      <c r="CP113" s="24"/>
      <c r="CQ113" s="25" t="s">
        <v>1110</v>
      </c>
      <c r="CR113" s="25" t="s">
        <v>1111</v>
      </c>
      <c r="CS113" s="26" t="s">
        <v>1112</v>
      </c>
    </row>
    <row r="114" spans="1:97" s="104" customFormat="1" ht="14.1" customHeight="1">
      <c r="A114" s="2" t="s">
        <v>597</v>
      </c>
      <c r="B114" s="40" t="s">
        <v>596</v>
      </c>
      <c r="C114" s="37" t="s">
        <v>297</v>
      </c>
      <c r="D114" s="1" t="s">
        <v>297</v>
      </c>
      <c r="E114" s="1" t="s">
        <v>587</v>
      </c>
      <c r="F114" s="1" t="s">
        <v>598</v>
      </c>
      <c r="G114" s="1" t="s">
        <v>352</v>
      </c>
      <c r="H114" s="1" t="s">
        <v>353</v>
      </c>
      <c r="I114" s="1" t="s">
        <v>300</v>
      </c>
      <c r="J114" s="38" t="s">
        <v>50</v>
      </c>
      <c r="K114" s="38" t="s">
        <v>315</v>
      </c>
      <c r="L114" s="38" t="s">
        <v>595</v>
      </c>
      <c r="M114" s="38" t="s">
        <v>303</v>
      </c>
      <c r="N114" s="52">
        <v>6</v>
      </c>
      <c r="O114" s="52">
        <v>3</v>
      </c>
      <c r="P114" s="5">
        <v>6</v>
      </c>
      <c r="Q114" s="5">
        <v>3</v>
      </c>
      <c r="R114" s="5">
        <v>7</v>
      </c>
      <c r="S114" s="5">
        <v>2</v>
      </c>
      <c r="T114" s="5">
        <v>6</v>
      </c>
      <c r="U114" s="5">
        <v>5</v>
      </c>
      <c r="V114" s="5">
        <v>7</v>
      </c>
      <c r="W114" s="5">
        <v>3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7">
        <f t="shared" si="15"/>
        <v>26</v>
      </c>
      <c r="AI114" s="7">
        <f t="shared" si="16"/>
        <v>13</v>
      </c>
      <c r="AJ114" s="7">
        <f t="shared" si="17"/>
        <v>13</v>
      </c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20"/>
      <c r="AZ114" s="19"/>
      <c r="BA114" s="19"/>
      <c r="BB114" s="19"/>
      <c r="BC114" s="10">
        <f t="shared" si="10"/>
        <v>0</v>
      </c>
      <c r="BD114" s="10">
        <f t="shared" si="10"/>
        <v>0</v>
      </c>
      <c r="BE114" s="10">
        <f t="shared" si="11"/>
        <v>0</v>
      </c>
      <c r="BF114" s="21">
        <v>6</v>
      </c>
      <c r="BG114" s="21">
        <v>3</v>
      </c>
      <c r="BH114" s="21">
        <v>7</v>
      </c>
      <c r="BI114" s="21">
        <v>2</v>
      </c>
      <c r="BJ114" s="21">
        <v>6</v>
      </c>
      <c r="BK114" s="21">
        <v>5</v>
      </c>
      <c r="BL114" s="21">
        <v>7</v>
      </c>
      <c r="BM114" s="21">
        <v>3</v>
      </c>
      <c r="BN114" s="21"/>
      <c r="BO114" s="21"/>
      <c r="BP114" s="21"/>
      <c r="BQ114" s="22"/>
      <c r="BR114" s="22"/>
      <c r="BS114" s="22"/>
      <c r="BT114" s="22"/>
      <c r="BU114" s="22"/>
      <c r="BV114" s="22"/>
      <c r="BW114" s="22"/>
      <c r="BX114" s="13">
        <f t="shared" si="12"/>
        <v>26</v>
      </c>
      <c r="BY114" s="13">
        <f t="shared" si="13"/>
        <v>13</v>
      </c>
      <c r="BZ114" s="13">
        <f t="shared" si="14"/>
        <v>13</v>
      </c>
      <c r="CA114" s="23"/>
      <c r="CB114" s="23"/>
      <c r="CC114" s="23"/>
      <c r="CD114" s="23"/>
      <c r="CE114" s="23"/>
      <c r="CF114" s="23"/>
      <c r="CG114" s="23"/>
      <c r="CH114" s="23"/>
      <c r="CI114" s="23"/>
      <c r="CJ114" s="74">
        <v>4</v>
      </c>
      <c r="CK114" s="74">
        <v>13.24</v>
      </c>
      <c r="CL114" s="15">
        <f t="shared" si="9"/>
        <v>4</v>
      </c>
      <c r="CM114" s="24"/>
      <c r="CN114" s="24"/>
      <c r="CO114" s="24"/>
      <c r="CP114" s="24"/>
      <c r="CQ114" s="25"/>
      <c r="CR114" s="25"/>
      <c r="CS114" s="26"/>
    </row>
    <row r="115" spans="1:97" s="104" customFormat="1" ht="14.1" customHeight="1">
      <c r="A115" s="2" t="s">
        <v>599</v>
      </c>
      <c r="B115" s="35" t="s">
        <v>600</v>
      </c>
      <c r="C115" s="37" t="s">
        <v>297</v>
      </c>
      <c r="D115" s="1" t="s">
        <v>297</v>
      </c>
      <c r="E115" s="1" t="s">
        <v>601</v>
      </c>
      <c r="F115" s="1" t="s">
        <v>602</v>
      </c>
      <c r="G115" s="1" t="s">
        <v>352</v>
      </c>
      <c r="H115" s="1" t="s">
        <v>353</v>
      </c>
      <c r="I115" s="1" t="s">
        <v>300</v>
      </c>
      <c r="J115" s="38" t="s">
        <v>339</v>
      </c>
      <c r="K115" s="38" t="s">
        <v>340</v>
      </c>
      <c r="L115" s="38"/>
      <c r="M115" s="38" t="s">
        <v>303</v>
      </c>
      <c r="N115" s="52">
        <v>0</v>
      </c>
      <c r="O115" s="52">
        <v>0</v>
      </c>
      <c r="P115" s="5"/>
      <c r="Q115" s="5"/>
      <c r="R115" s="5">
        <v>4</v>
      </c>
      <c r="S115" s="5">
        <v>2</v>
      </c>
      <c r="T115" s="5">
        <v>4</v>
      </c>
      <c r="U115" s="5">
        <v>1</v>
      </c>
      <c r="V115" s="5">
        <v>2</v>
      </c>
      <c r="W115" s="5">
        <v>1</v>
      </c>
      <c r="X115" s="5">
        <v>3</v>
      </c>
      <c r="Y115" s="5">
        <v>1</v>
      </c>
      <c r="Z115" s="5">
        <v>8</v>
      </c>
      <c r="AA115" s="5">
        <v>5</v>
      </c>
      <c r="AB115" s="5">
        <v>5</v>
      </c>
      <c r="AC115" s="5">
        <v>2</v>
      </c>
      <c r="AD115" s="5">
        <v>7</v>
      </c>
      <c r="AE115" s="5">
        <v>3</v>
      </c>
      <c r="AF115" s="5">
        <v>7</v>
      </c>
      <c r="AG115" s="5">
        <v>3</v>
      </c>
      <c r="AH115" s="7">
        <f t="shared" si="15"/>
        <v>40</v>
      </c>
      <c r="AI115" s="7">
        <f t="shared" si="16"/>
        <v>18</v>
      </c>
      <c r="AJ115" s="7">
        <f t="shared" si="17"/>
        <v>22</v>
      </c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20"/>
      <c r="AZ115" s="19"/>
      <c r="BA115" s="19"/>
      <c r="BB115" s="19"/>
      <c r="BC115" s="10">
        <f t="shared" si="10"/>
        <v>0</v>
      </c>
      <c r="BD115" s="10">
        <f t="shared" si="10"/>
        <v>0</v>
      </c>
      <c r="BE115" s="10">
        <f t="shared" si="11"/>
        <v>0</v>
      </c>
      <c r="BF115" s="21"/>
      <c r="BG115" s="21"/>
      <c r="BH115" s="21">
        <v>4</v>
      </c>
      <c r="BI115" s="21">
        <v>2</v>
      </c>
      <c r="BJ115" s="21">
        <v>4</v>
      </c>
      <c r="BK115" s="21">
        <v>1</v>
      </c>
      <c r="BL115" s="21">
        <v>2</v>
      </c>
      <c r="BM115" s="21">
        <v>1</v>
      </c>
      <c r="BN115" s="21">
        <v>3</v>
      </c>
      <c r="BO115" s="21">
        <v>1</v>
      </c>
      <c r="BP115" s="21"/>
      <c r="BQ115" s="22"/>
      <c r="BR115" s="22"/>
      <c r="BS115" s="22"/>
      <c r="BT115" s="22"/>
      <c r="BU115" s="22"/>
      <c r="BV115" s="22"/>
      <c r="BW115" s="22"/>
      <c r="BX115" s="13">
        <f t="shared" si="12"/>
        <v>13</v>
      </c>
      <c r="BY115" s="13">
        <f t="shared" si="13"/>
        <v>5</v>
      </c>
      <c r="BZ115" s="13">
        <f t="shared" si="14"/>
        <v>8</v>
      </c>
      <c r="CA115" s="23"/>
      <c r="CB115" s="23"/>
      <c r="CC115" s="23"/>
      <c r="CD115" s="23"/>
      <c r="CE115" s="23"/>
      <c r="CF115" s="23">
        <v>1</v>
      </c>
      <c r="CG115" s="23">
        <v>1</v>
      </c>
      <c r="CH115" s="23">
        <v>1</v>
      </c>
      <c r="CI115" s="23">
        <v>1</v>
      </c>
      <c r="CJ115" s="74">
        <v>4</v>
      </c>
      <c r="CK115" s="74">
        <v>2345</v>
      </c>
      <c r="CL115" s="15">
        <f t="shared" si="9"/>
        <v>8</v>
      </c>
      <c r="CM115" s="24"/>
      <c r="CN115" s="24"/>
      <c r="CO115" s="24"/>
      <c r="CP115" s="24"/>
      <c r="CQ115" s="25" t="s">
        <v>1113</v>
      </c>
      <c r="CR115" s="25" t="s">
        <v>1114</v>
      </c>
      <c r="CS115" s="26" t="s">
        <v>1115</v>
      </c>
    </row>
    <row r="116" spans="1:97" s="104" customFormat="1" ht="14.1" customHeight="1">
      <c r="A116" s="2" t="s">
        <v>603</v>
      </c>
      <c r="B116" s="27" t="s">
        <v>600</v>
      </c>
      <c r="C116" s="37" t="s">
        <v>297</v>
      </c>
      <c r="D116" s="1" t="s">
        <v>297</v>
      </c>
      <c r="E116" s="1" t="s">
        <v>601</v>
      </c>
      <c r="F116" s="1" t="s">
        <v>604</v>
      </c>
      <c r="G116" s="1" t="s">
        <v>352</v>
      </c>
      <c r="H116" s="1" t="s">
        <v>353</v>
      </c>
      <c r="I116" s="1" t="s">
        <v>300</v>
      </c>
      <c r="J116" s="38" t="s">
        <v>50</v>
      </c>
      <c r="K116" s="38" t="s">
        <v>315</v>
      </c>
      <c r="L116" s="38" t="s">
        <v>605</v>
      </c>
      <c r="M116" s="38" t="s">
        <v>303</v>
      </c>
      <c r="N116" s="52">
        <v>3</v>
      </c>
      <c r="O116" s="52">
        <v>1</v>
      </c>
      <c r="P116" s="5">
        <v>3</v>
      </c>
      <c r="Q116" s="5">
        <v>1</v>
      </c>
      <c r="R116" s="5">
        <v>6</v>
      </c>
      <c r="S116" s="5">
        <v>1</v>
      </c>
      <c r="T116" s="5">
        <v>8</v>
      </c>
      <c r="U116" s="5">
        <v>4</v>
      </c>
      <c r="V116" s="5">
        <v>1</v>
      </c>
      <c r="W116" s="5">
        <v>1</v>
      </c>
      <c r="X116" s="5">
        <v>3</v>
      </c>
      <c r="Y116" s="5">
        <v>1</v>
      </c>
      <c r="Z116" s="5"/>
      <c r="AA116" s="5"/>
      <c r="AB116" s="5"/>
      <c r="AC116" s="5"/>
      <c r="AD116" s="5"/>
      <c r="AE116" s="5"/>
      <c r="AF116" s="5"/>
      <c r="AG116" s="5"/>
      <c r="AH116" s="7">
        <f t="shared" si="15"/>
        <v>21</v>
      </c>
      <c r="AI116" s="7">
        <f t="shared" si="16"/>
        <v>8</v>
      </c>
      <c r="AJ116" s="7">
        <f t="shared" si="17"/>
        <v>13</v>
      </c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20"/>
      <c r="AZ116" s="19"/>
      <c r="BA116" s="19"/>
      <c r="BB116" s="19"/>
      <c r="BC116" s="10">
        <f t="shared" si="10"/>
        <v>0</v>
      </c>
      <c r="BD116" s="10">
        <f t="shared" si="10"/>
        <v>0</v>
      </c>
      <c r="BE116" s="10">
        <f t="shared" si="11"/>
        <v>0</v>
      </c>
      <c r="BF116" s="21">
        <v>3</v>
      </c>
      <c r="BG116" s="21">
        <v>1</v>
      </c>
      <c r="BH116" s="21">
        <v>6</v>
      </c>
      <c r="BI116" s="21">
        <v>1</v>
      </c>
      <c r="BJ116" s="21">
        <v>8</v>
      </c>
      <c r="BK116" s="21">
        <v>4</v>
      </c>
      <c r="BL116" s="21">
        <v>1</v>
      </c>
      <c r="BM116" s="21">
        <v>1</v>
      </c>
      <c r="BN116" s="21">
        <v>3</v>
      </c>
      <c r="BO116" s="21">
        <v>1</v>
      </c>
      <c r="BP116" s="21"/>
      <c r="BQ116" s="22"/>
      <c r="BR116" s="22"/>
      <c r="BS116" s="22"/>
      <c r="BT116" s="22"/>
      <c r="BU116" s="22"/>
      <c r="BV116" s="22"/>
      <c r="BW116" s="22"/>
      <c r="BX116" s="13">
        <f t="shared" si="12"/>
        <v>21</v>
      </c>
      <c r="BY116" s="13">
        <f t="shared" si="13"/>
        <v>8</v>
      </c>
      <c r="BZ116" s="13">
        <f t="shared" si="14"/>
        <v>13</v>
      </c>
      <c r="CA116" s="23"/>
      <c r="CB116" s="23"/>
      <c r="CC116" s="23"/>
      <c r="CD116" s="23"/>
      <c r="CE116" s="23"/>
      <c r="CF116" s="23"/>
      <c r="CG116" s="23"/>
      <c r="CH116" s="23"/>
      <c r="CI116" s="23"/>
      <c r="CJ116" s="74">
        <v>5</v>
      </c>
      <c r="CK116" s="74">
        <v>12345</v>
      </c>
      <c r="CL116" s="15">
        <f t="shared" si="9"/>
        <v>5</v>
      </c>
      <c r="CM116" s="24"/>
      <c r="CN116" s="24"/>
      <c r="CO116" s="24"/>
      <c r="CP116" s="24"/>
      <c r="CQ116" s="25"/>
      <c r="CR116" s="25"/>
      <c r="CS116" s="26"/>
    </row>
    <row r="117" spans="1:97" s="104" customFormat="1" ht="14.1" customHeight="1">
      <c r="A117" s="411" t="s">
        <v>606</v>
      </c>
      <c r="B117" s="412" t="s">
        <v>600</v>
      </c>
      <c r="C117" s="413" t="s">
        <v>297</v>
      </c>
      <c r="D117" s="411" t="s">
        <v>297</v>
      </c>
      <c r="E117" s="411" t="s">
        <v>601</v>
      </c>
      <c r="F117" s="411" t="s">
        <v>607</v>
      </c>
      <c r="G117" s="411" t="s">
        <v>352</v>
      </c>
      <c r="H117" s="411" t="s">
        <v>353</v>
      </c>
      <c r="I117" s="411" t="s">
        <v>300</v>
      </c>
      <c r="J117" s="414" t="s">
        <v>50</v>
      </c>
      <c r="K117" s="414" t="s">
        <v>315</v>
      </c>
      <c r="L117" s="414" t="s">
        <v>599</v>
      </c>
      <c r="M117" s="414" t="s">
        <v>303</v>
      </c>
      <c r="N117" s="415"/>
      <c r="O117" s="415"/>
      <c r="P117" s="415">
        <v>0</v>
      </c>
      <c r="Q117" s="415">
        <v>0</v>
      </c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6">
        <f t="shared" si="15"/>
        <v>0</v>
      </c>
      <c r="AI117" s="416">
        <f t="shared" si="16"/>
        <v>0</v>
      </c>
      <c r="AJ117" s="416">
        <f t="shared" si="17"/>
        <v>0</v>
      </c>
      <c r="AK117" s="415"/>
      <c r="AL117" s="415"/>
      <c r="AM117" s="415"/>
      <c r="AN117" s="415"/>
      <c r="AO117" s="415"/>
      <c r="AP117" s="415"/>
      <c r="AQ117" s="415"/>
      <c r="AR117" s="415"/>
      <c r="AS117" s="415"/>
      <c r="AT117" s="415"/>
      <c r="AU117" s="415"/>
      <c r="AV117" s="415"/>
      <c r="AW117" s="415"/>
      <c r="AX117" s="415"/>
      <c r="AY117" s="417"/>
      <c r="AZ117" s="415"/>
      <c r="BA117" s="415"/>
      <c r="BB117" s="415"/>
      <c r="BC117" s="416">
        <f t="shared" si="10"/>
        <v>0</v>
      </c>
      <c r="BD117" s="416">
        <f t="shared" si="10"/>
        <v>0</v>
      </c>
      <c r="BE117" s="416">
        <f t="shared" si="11"/>
        <v>0</v>
      </c>
      <c r="BF117" s="415"/>
      <c r="BG117" s="415"/>
      <c r="BH117" s="415"/>
      <c r="BI117" s="415"/>
      <c r="BJ117" s="415"/>
      <c r="BK117" s="415"/>
      <c r="BL117" s="415"/>
      <c r="BM117" s="415"/>
      <c r="BN117" s="415"/>
      <c r="BO117" s="415"/>
      <c r="BP117" s="415"/>
      <c r="BQ117" s="418"/>
      <c r="BR117" s="418"/>
      <c r="BS117" s="418"/>
      <c r="BT117" s="418"/>
      <c r="BU117" s="418"/>
      <c r="BV117" s="418"/>
      <c r="BW117" s="418"/>
      <c r="BX117" s="416">
        <f t="shared" si="12"/>
        <v>0</v>
      </c>
      <c r="BY117" s="416">
        <f t="shared" si="13"/>
        <v>0</v>
      </c>
      <c r="BZ117" s="416">
        <f t="shared" si="14"/>
        <v>0</v>
      </c>
      <c r="CA117" s="415"/>
      <c r="CB117" s="415"/>
      <c r="CC117" s="415"/>
      <c r="CD117" s="415"/>
      <c r="CE117" s="415"/>
      <c r="CF117" s="415"/>
      <c r="CG117" s="415"/>
      <c r="CH117" s="415"/>
      <c r="CI117" s="415"/>
      <c r="CJ117" s="415"/>
      <c r="CK117" s="415"/>
      <c r="CL117" s="416">
        <f t="shared" si="9"/>
        <v>0</v>
      </c>
      <c r="CM117" s="418"/>
      <c r="CN117" s="418"/>
      <c r="CO117" s="418"/>
      <c r="CP117" s="418"/>
      <c r="CQ117" s="418"/>
      <c r="CR117" s="418"/>
      <c r="CS117" s="419"/>
    </row>
    <row r="118" spans="1:97" s="104" customFormat="1" ht="14.1" customHeight="1">
      <c r="A118" s="2" t="s">
        <v>608</v>
      </c>
      <c r="B118" s="40" t="s">
        <v>609</v>
      </c>
      <c r="C118" s="37" t="s">
        <v>297</v>
      </c>
      <c r="D118" s="1" t="s">
        <v>297</v>
      </c>
      <c r="E118" s="1" t="s">
        <v>601</v>
      </c>
      <c r="F118" s="1" t="s">
        <v>610</v>
      </c>
      <c r="G118" s="1" t="s">
        <v>352</v>
      </c>
      <c r="H118" s="1" t="s">
        <v>353</v>
      </c>
      <c r="I118" s="1" t="s">
        <v>300</v>
      </c>
      <c r="J118" s="38" t="s">
        <v>301</v>
      </c>
      <c r="K118" s="38" t="s">
        <v>302</v>
      </c>
      <c r="L118" s="38"/>
      <c r="M118" s="38" t="s">
        <v>303</v>
      </c>
      <c r="N118" s="52">
        <v>8</v>
      </c>
      <c r="O118" s="52">
        <v>2</v>
      </c>
      <c r="P118" s="5">
        <v>8</v>
      </c>
      <c r="Q118" s="5">
        <v>2</v>
      </c>
      <c r="R118" s="5">
        <v>13</v>
      </c>
      <c r="S118" s="5">
        <v>8</v>
      </c>
      <c r="T118" s="5">
        <v>16</v>
      </c>
      <c r="U118" s="5">
        <v>6</v>
      </c>
      <c r="V118" s="5">
        <v>22</v>
      </c>
      <c r="W118" s="5">
        <v>14</v>
      </c>
      <c r="X118" s="5">
        <v>17</v>
      </c>
      <c r="Y118" s="5">
        <v>10</v>
      </c>
      <c r="Z118" s="5">
        <v>16</v>
      </c>
      <c r="AA118" s="5">
        <v>5</v>
      </c>
      <c r="AB118" s="5">
        <v>22</v>
      </c>
      <c r="AC118" s="5">
        <v>12</v>
      </c>
      <c r="AD118" s="5">
        <v>23</v>
      </c>
      <c r="AE118" s="5">
        <v>13</v>
      </c>
      <c r="AF118" s="5">
        <v>15</v>
      </c>
      <c r="AG118" s="5">
        <v>8</v>
      </c>
      <c r="AH118" s="7">
        <f t="shared" si="15"/>
        <v>152</v>
      </c>
      <c r="AI118" s="7">
        <f t="shared" si="16"/>
        <v>78</v>
      </c>
      <c r="AJ118" s="7">
        <f t="shared" si="17"/>
        <v>74</v>
      </c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>
        <v>1</v>
      </c>
      <c r="AV118" s="19">
        <v>0</v>
      </c>
      <c r="AW118" s="19">
        <v>1</v>
      </c>
      <c r="AX118" s="19">
        <v>0</v>
      </c>
      <c r="AY118" s="20">
        <v>1</v>
      </c>
      <c r="AZ118" s="19">
        <v>0</v>
      </c>
      <c r="BA118" s="19"/>
      <c r="BB118" s="19"/>
      <c r="BC118" s="10">
        <f t="shared" si="10"/>
        <v>3</v>
      </c>
      <c r="BD118" s="10">
        <f t="shared" si="10"/>
        <v>0</v>
      </c>
      <c r="BE118" s="10">
        <f t="shared" si="11"/>
        <v>3</v>
      </c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2"/>
      <c r="BR118" s="22"/>
      <c r="BS118" s="22"/>
      <c r="BT118" s="22"/>
      <c r="BU118" s="22"/>
      <c r="BV118" s="22"/>
      <c r="BW118" s="22"/>
      <c r="BX118" s="13">
        <f t="shared" si="12"/>
        <v>0</v>
      </c>
      <c r="BY118" s="13">
        <f t="shared" si="13"/>
        <v>0</v>
      </c>
      <c r="BZ118" s="13">
        <f t="shared" si="14"/>
        <v>0</v>
      </c>
      <c r="CA118" s="23">
        <v>1</v>
      </c>
      <c r="CB118" s="23">
        <v>1</v>
      </c>
      <c r="CC118" s="23">
        <v>1</v>
      </c>
      <c r="CD118" s="23">
        <v>1</v>
      </c>
      <c r="CE118" s="23">
        <v>1</v>
      </c>
      <c r="CF118" s="23">
        <v>1</v>
      </c>
      <c r="CG118" s="23">
        <v>1</v>
      </c>
      <c r="CH118" s="23">
        <v>1</v>
      </c>
      <c r="CI118" s="23">
        <v>1</v>
      </c>
      <c r="CJ118" s="74"/>
      <c r="CK118" s="74"/>
      <c r="CL118" s="15">
        <f t="shared" si="9"/>
        <v>9</v>
      </c>
      <c r="CM118" s="24"/>
      <c r="CN118" s="24"/>
      <c r="CO118" s="24"/>
      <c r="CP118" s="24"/>
      <c r="CQ118" s="25" t="s">
        <v>1116</v>
      </c>
      <c r="CR118" s="25" t="s">
        <v>1117</v>
      </c>
      <c r="CS118" s="26" t="s">
        <v>1118</v>
      </c>
    </row>
    <row r="119" spans="1:97" s="104" customFormat="1" ht="14.1" customHeight="1">
      <c r="A119" s="2" t="s">
        <v>611</v>
      </c>
      <c r="B119" s="40" t="s">
        <v>612</v>
      </c>
      <c r="C119" s="37" t="s">
        <v>297</v>
      </c>
      <c r="D119" s="1" t="s">
        <v>297</v>
      </c>
      <c r="E119" s="1" t="s">
        <v>601</v>
      </c>
      <c r="F119" s="1" t="s">
        <v>613</v>
      </c>
      <c r="G119" s="1" t="s">
        <v>352</v>
      </c>
      <c r="H119" s="1" t="s">
        <v>353</v>
      </c>
      <c r="I119" s="1" t="s">
        <v>300</v>
      </c>
      <c r="J119" s="38" t="s">
        <v>301</v>
      </c>
      <c r="K119" s="38" t="s">
        <v>302</v>
      </c>
      <c r="L119" s="38"/>
      <c r="M119" s="38" t="s">
        <v>303</v>
      </c>
      <c r="N119" s="52">
        <v>2</v>
      </c>
      <c r="O119" s="52">
        <v>1</v>
      </c>
      <c r="P119" s="5">
        <v>2</v>
      </c>
      <c r="Q119" s="5">
        <v>1</v>
      </c>
      <c r="R119" s="5">
        <v>4</v>
      </c>
      <c r="S119" s="5">
        <v>2</v>
      </c>
      <c r="T119" s="5">
        <v>6</v>
      </c>
      <c r="U119" s="5">
        <v>3</v>
      </c>
      <c r="V119" s="5">
        <v>1</v>
      </c>
      <c r="W119" s="5">
        <v>0</v>
      </c>
      <c r="X119" s="5">
        <v>1</v>
      </c>
      <c r="Y119" s="5">
        <v>0</v>
      </c>
      <c r="Z119" s="5">
        <v>10</v>
      </c>
      <c r="AA119" s="5">
        <v>2</v>
      </c>
      <c r="AB119" s="5">
        <v>12</v>
      </c>
      <c r="AC119" s="5">
        <v>8</v>
      </c>
      <c r="AD119" s="5">
        <v>9</v>
      </c>
      <c r="AE119" s="5">
        <v>3</v>
      </c>
      <c r="AF119" s="5">
        <v>12</v>
      </c>
      <c r="AG119" s="5">
        <v>6</v>
      </c>
      <c r="AH119" s="7">
        <f t="shared" si="15"/>
        <v>57</v>
      </c>
      <c r="AI119" s="7">
        <f t="shared" si="16"/>
        <v>25</v>
      </c>
      <c r="AJ119" s="7">
        <f t="shared" si="17"/>
        <v>32</v>
      </c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20"/>
      <c r="AZ119" s="19"/>
      <c r="BA119" s="19"/>
      <c r="BB119" s="19"/>
      <c r="BC119" s="10">
        <f t="shared" si="10"/>
        <v>0</v>
      </c>
      <c r="BD119" s="10">
        <f t="shared" si="10"/>
        <v>0</v>
      </c>
      <c r="BE119" s="10">
        <f t="shared" si="11"/>
        <v>0</v>
      </c>
      <c r="BF119" s="21">
        <v>2</v>
      </c>
      <c r="BG119" s="21">
        <v>1</v>
      </c>
      <c r="BH119" s="21">
        <v>4</v>
      </c>
      <c r="BI119" s="21">
        <v>2</v>
      </c>
      <c r="BJ119" s="21">
        <v>6</v>
      </c>
      <c r="BK119" s="21">
        <v>3</v>
      </c>
      <c r="BL119" s="21">
        <v>1</v>
      </c>
      <c r="BM119" s="21">
        <v>0</v>
      </c>
      <c r="BN119" s="21">
        <v>1</v>
      </c>
      <c r="BO119" s="21">
        <v>0</v>
      </c>
      <c r="BP119" s="21"/>
      <c r="BQ119" s="22"/>
      <c r="BR119" s="22"/>
      <c r="BS119" s="22"/>
      <c r="BT119" s="22"/>
      <c r="BU119" s="22"/>
      <c r="BV119" s="22"/>
      <c r="BW119" s="22"/>
      <c r="BX119" s="13">
        <f t="shared" si="12"/>
        <v>14</v>
      </c>
      <c r="BY119" s="13">
        <f t="shared" si="13"/>
        <v>6</v>
      </c>
      <c r="BZ119" s="13">
        <f t="shared" si="14"/>
        <v>8</v>
      </c>
      <c r="CA119" s="23"/>
      <c r="CB119" s="23"/>
      <c r="CC119" s="23"/>
      <c r="CD119" s="23"/>
      <c r="CE119" s="23"/>
      <c r="CF119" s="23">
        <v>1</v>
      </c>
      <c r="CG119" s="23">
        <v>1</v>
      </c>
      <c r="CH119" s="23">
        <v>1</v>
      </c>
      <c r="CI119" s="23">
        <v>1</v>
      </c>
      <c r="CJ119" s="74">
        <v>5</v>
      </c>
      <c r="CK119" s="74">
        <v>135.24</v>
      </c>
      <c r="CL119" s="15">
        <f t="shared" si="9"/>
        <v>9</v>
      </c>
      <c r="CM119" s="24"/>
      <c r="CN119" s="24"/>
      <c r="CO119" s="24"/>
      <c r="CP119" s="24"/>
      <c r="CQ119" s="25" t="s">
        <v>1119</v>
      </c>
      <c r="CR119" s="25" t="s">
        <v>1120</v>
      </c>
      <c r="CS119" s="26" t="s">
        <v>1121</v>
      </c>
    </row>
    <row r="120" spans="1:97" s="104" customFormat="1" ht="14.1" customHeight="1">
      <c r="A120" s="2" t="s">
        <v>614</v>
      </c>
      <c r="B120" s="40" t="s">
        <v>612</v>
      </c>
      <c r="C120" s="37" t="s">
        <v>297</v>
      </c>
      <c r="D120" s="1" t="s">
        <v>297</v>
      </c>
      <c r="E120" s="1" t="s">
        <v>601</v>
      </c>
      <c r="F120" s="1" t="s">
        <v>615</v>
      </c>
      <c r="G120" s="1" t="s">
        <v>352</v>
      </c>
      <c r="H120" s="1" t="s">
        <v>353</v>
      </c>
      <c r="I120" s="1" t="s">
        <v>300</v>
      </c>
      <c r="J120" s="38" t="s">
        <v>50</v>
      </c>
      <c r="K120" s="38" t="s">
        <v>315</v>
      </c>
      <c r="L120" s="41" t="s">
        <v>614</v>
      </c>
      <c r="M120" s="38" t="s">
        <v>303</v>
      </c>
      <c r="N120" s="52">
        <v>0</v>
      </c>
      <c r="O120" s="52">
        <v>0</v>
      </c>
      <c r="P120" s="5">
        <v>5</v>
      </c>
      <c r="Q120" s="5">
        <v>3</v>
      </c>
      <c r="R120" s="5">
        <v>5</v>
      </c>
      <c r="S120" s="5">
        <v>2</v>
      </c>
      <c r="T120" s="5">
        <v>1</v>
      </c>
      <c r="U120" s="5">
        <v>0</v>
      </c>
      <c r="V120" s="5">
        <v>1</v>
      </c>
      <c r="W120" s="5">
        <v>0</v>
      </c>
      <c r="X120" s="5">
        <v>2</v>
      </c>
      <c r="Y120" s="5">
        <v>1</v>
      </c>
      <c r="Z120" s="5"/>
      <c r="AA120" s="5"/>
      <c r="AB120" s="5"/>
      <c r="AC120" s="5"/>
      <c r="AD120" s="5"/>
      <c r="AE120" s="5"/>
      <c r="AF120" s="5"/>
      <c r="AG120" s="5"/>
      <c r="AH120" s="7">
        <f t="shared" si="15"/>
        <v>14</v>
      </c>
      <c r="AI120" s="7">
        <f t="shared" si="16"/>
        <v>6</v>
      </c>
      <c r="AJ120" s="7">
        <f t="shared" si="17"/>
        <v>8</v>
      </c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20"/>
      <c r="AZ120" s="19"/>
      <c r="BA120" s="19"/>
      <c r="BB120" s="19"/>
      <c r="BC120" s="10">
        <f t="shared" si="10"/>
        <v>0</v>
      </c>
      <c r="BD120" s="10">
        <f t="shared" si="10"/>
        <v>0</v>
      </c>
      <c r="BE120" s="10">
        <f t="shared" si="11"/>
        <v>0</v>
      </c>
      <c r="BF120" s="21">
        <v>5</v>
      </c>
      <c r="BG120" s="21">
        <v>3</v>
      </c>
      <c r="BH120" s="21">
        <v>5</v>
      </c>
      <c r="BI120" s="21">
        <v>2</v>
      </c>
      <c r="BJ120" s="21">
        <v>1</v>
      </c>
      <c r="BK120" s="21">
        <v>0</v>
      </c>
      <c r="BL120" s="21">
        <v>1</v>
      </c>
      <c r="BM120" s="21">
        <v>0</v>
      </c>
      <c r="BN120" s="21">
        <v>2</v>
      </c>
      <c r="BO120" s="21">
        <v>1</v>
      </c>
      <c r="BP120" s="21"/>
      <c r="BQ120" s="22"/>
      <c r="BR120" s="22"/>
      <c r="BS120" s="22"/>
      <c r="BT120" s="22"/>
      <c r="BU120" s="22"/>
      <c r="BV120" s="22"/>
      <c r="BW120" s="22"/>
      <c r="BX120" s="13">
        <f t="shared" si="12"/>
        <v>14</v>
      </c>
      <c r="BY120" s="13">
        <f t="shared" si="13"/>
        <v>6</v>
      </c>
      <c r="BZ120" s="13">
        <f t="shared" si="14"/>
        <v>8</v>
      </c>
      <c r="CA120" s="23"/>
      <c r="CB120" s="23"/>
      <c r="CC120" s="23"/>
      <c r="CD120" s="23"/>
      <c r="CE120" s="23"/>
      <c r="CF120" s="23"/>
      <c r="CG120" s="23"/>
      <c r="CH120" s="23"/>
      <c r="CI120" s="23"/>
      <c r="CJ120" s="74">
        <v>5</v>
      </c>
      <c r="CK120" s="74">
        <v>135.24</v>
      </c>
      <c r="CL120" s="15">
        <f t="shared" ref="CL120:CL146" si="23">SUM(CA120:CJ120)</f>
        <v>5</v>
      </c>
      <c r="CM120" s="24"/>
      <c r="CN120" s="24"/>
      <c r="CO120" s="24"/>
      <c r="CP120" s="24"/>
      <c r="CQ120" s="25"/>
      <c r="CR120" s="25"/>
      <c r="CS120" s="26"/>
    </row>
    <row r="121" spans="1:97" s="104" customFormat="1" ht="14.1" customHeight="1">
      <c r="A121" s="2" t="s">
        <v>616</v>
      </c>
      <c r="B121" s="40" t="s">
        <v>617</v>
      </c>
      <c r="C121" s="37" t="s">
        <v>297</v>
      </c>
      <c r="D121" s="1" t="s">
        <v>297</v>
      </c>
      <c r="E121" s="1" t="s">
        <v>601</v>
      </c>
      <c r="F121" s="1" t="s">
        <v>618</v>
      </c>
      <c r="G121" s="1" t="s">
        <v>352</v>
      </c>
      <c r="H121" s="1" t="s">
        <v>353</v>
      </c>
      <c r="I121" s="1" t="s">
        <v>300</v>
      </c>
      <c r="J121" s="38" t="s">
        <v>301</v>
      </c>
      <c r="K121" s="38" t="s">
        <v>302</v>
      </c>
      <c r="L121" s="38"/>
      <c r="M121" s="38" t="s">
        <v>303</v>
      </c>
      <c r="N121" s="52">
        <v>6</v>
      </c>
      <c r="O121" s="52">
        <v>2</v>
      </c>
      <c r="P121" s="5">
        <v>6</v>
      </c>
      <c r="Q121" s="5">
        <v>2</v>
      </c>
      <c r="R121" s="5">
        <v>4</v>
      </c>
      <c r="S121" s="5">
        <v>3</v>
      </c>
      <c r="T121" s="5">
        <v>4</v>
      </c>
      <c r="U121" s="5">
        <v>2</v>
      </c>
      <c r="V121" s="5">
        <v>6</v>
      </c>
      <c r="W121" s="5">
        <v>4</v>
      </c>
      <c r="X121" s="5">
        <v>4</v>
      </c>
      <c r="Y121" s="5">
        <v>2</v>
      </c>
      <c r="Z121" s="5">
        <v>8</v>
      </c>
      <c r="AA121" s="5">
        <v>5</v>
      </c>
      <c r="AB121" s="5">
        <v>4</v>
      </c>
      <c r="AC121" s="5">
        <v>2</v>
      </c>
      <c r="AD121" s="5">
        <v>7</v>
      </c>
      <c r="AE121" s="5">
        <v>5</v>
      </c>
      <c r="AF121" s="5">
        <v>7</v>
      </c>
      <c r="AG121" s="5">
        <v>4</v>
      </c>
      <c r="AH121" s="7">
        <f t="shared" si="15"/>
        <v>50</v>
      </c>
      <c r="AI121" s="7">
        <f t="shared" si="16"/>
        <v>29</v>
      </c>
      <c r="AJ121" s="7">
        <f t="shared" si="17"/>
        <v>21</v>
      </c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20"/>
      <c r="AZ121" s="19"/>
      <c r="BA121" s="19"/>
      <c r="BB121" s="19"/>
      <c r="BC121" s="10">
        <f t="shared" si="10"/>
        <v>0</v>
      </c>
      <c r="BD121" s="10">
        <f t="shared" si="10"/>
        <v>0</v>
      </c>
      <c r="BE121" s="10">
        <f t="shared" si="11"/>
        <v>0</v>
      </c>
      <c r="BF121" s="21">
        <v>6</v>
      </c>
      <c r="BG121" s="21">
        <v>2</v>
      </c>
      <c r="BH121" s="21">
        <v>4</v>
      </c>
      <c r="BI121" s="21">
        <v>3</v>
      </c>
      <c r="BJ121" s="21">
        <v>4</v>
      </c>
      <c r="BK121" s="21">
        <v>2</v>
      </c>
      <c r="BL121" s="21">
        <v>6</v>
      </c>
      <c r="BM121" s="21">
        <v>4</v>
      </c>
      <c r="BN121" s="21">
        <v>4</v>
      </c>
      <c r="BO121" s="21">
        <v>2</v>
      </c>
      <c r="BP121" s="21"/>
      <c r="BQ121" s="22"/>
      <c r="BR121" s="22"/>
      <c r="BS121" s="22"/>
      <c r="BT121" s="22"/>
      <c r="BU121" s="22"/>
      <c r="BV121" s="22"/>
      <c r="BW121" s="22"/>
      <c r="BX121" s="13">
        <f t="shared" si="12"/>
        <v>24</v>
      </c>
      <c r="BY121" s="13">
        <f t="shared" si="13"/>
        <v>13</v>
      </c>
      <c r="BZ121" s="13">
        <f t="shared" si="14"/>
        <v>11</v>
      </c>
      <c r="CA121" s="23"/>
      <c r="CB121" s="23"/>
      <c r="CC121" s="23"/>
      <c r="CD121" s="23"/>
      <c r="CE121" s="23"/>
      <c r="CF121" s="23">
        <v>1</v>
      </c>
      <c r="CG121" s="23">
        <v>1</v>
      </c>
      <c r="CH121" s="23">
        <v>1</v>
      </c>
      <c r="CI121" s="23">
        <v>1</v>
      </c>
      <c r="CJ121" s="74">
        <v>5</v>
      </c>
      <c r="CK121" s="74">
        <v>135.24</v>
      </c>
      <c r="CL121" s="15">
        <f t="shared" si="23"/>
        <v>9</v>
      </c>
      <c r="CM121" s="24"/>
      <c r="CN121" s="24"/>
      <c r="CO121" s="24"/>
      <c r="CP121" s="24"/>
      <c r="CQ121" s="25" t="s">
        <v>1075</v>
      </c>
      <c r="CR121" s="25" t="s">
        <v>1122</v>
      </c>
      <c r="CS121" s="26" t="s">
        <v>1123</v>
      </c>
    </row>
    <row r="122" spans="1:97" s="104" customFormat="1" ht="14.1" customHeight="1">
      <c r="A122" s="2" t="s">
        <v>619</v>
      </c>
      <c r="B122" s="40" t="s">
        <v>1220</v>
      </c>
      <c r="C122" s="37" t="s">
        <v>297</v>
      </c>
      <c r="D122" s="1" t="s">
        <v>297</v>
      </c>
      <c r="E122" s="1" t="s">
        <v>621</v>
      </c>
      <c r="F122" s="1" t="s">
        <v>622</v>
      </c>
      <c r="G122" s="1" t="s">
        <v>352</v>
      </c>
      <c r="H122" s="1" t="s">
        <v>353</v>
      </c>
      <c r="I122" s="1" t="s">
        <v>300</v>
      </c>
      <c r="J122" s="38" t="s">
        <v>339</v>
      </c>
      <c r="K122" s="38" t="s">
        <v>340</v>
      </c>
      <c r="L122" s="41"/>
      <c r="M122" s="38" t="s">
        <v>303</v>
      </c>
      <c r="N122" s="52">
        <v>12</v>
      </c>
      <c r="O122" s="52">
        <v>5</v>
      </c>
      <c r="P122" s="5">
        <v>15</v>
      </c>
      <c r="Q122" s="5">
        <v>5</v>
      </c>
      <c r="R122" s="5">
        <v>10</v>
      </c>
      <c r="S122" s="5">
        <v>5</v>
      </c>
      <c r="T122" s="5">
        <v>16</v>
      </c>
      <c r="U122" s="5">
        <v>8</v>
      </c>
      <c r="V122" s="5">
        <v>20</v>
      </c>
      <c r="W122" s="5">
        <v>9</v>
      </c>
      <c r="X122" s="5">
        <v>25</v>
      </c>
      <c r="Y122" s="5">
        <v>10</v>
      </c>
      <c r="Z122" s="5">
        <v>32</v>
      </c>
      <c r="AA122" s="5">
        <v>20</v>
      </c>
      <c r="AB122" s="5">
        <v>53</v>
      </c>
      <c r="AC122" s="5">
        <v>22</v>
      </c>
      <c r="AD122" s="5">
        <v>47</v>
      </c>
      <c r="AE122" s="5">
        <v>19</v>
      </c>
      <c r="AF122" s="5">
        <v>51</v>
      </c>
      <c r="AG122" s="5">
        <v>21</v>
      </c>
      <c r="AH122" s="7">
        <f t="shared" si="15"/>
        <v>269</v>
      </c>
      <c r="AI122" s="7">
        <f t="shared" si="16"/>
        <v>119</v>
      </c>
      <c r="AJ122" s="7">
        <f t="shared" si="17"/>
        <v>150</v>
      </c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>
        <v>1</v>
      </c>
      <c r="AV122" s="19">
        <v>0</v>
      </c>
      <c r="AW122" s="19">
        <v>1</v>
      </c>
      <c r="AX122" s="19">
        <v>0</v>
      </c>
      <c r="AY122" s="20"/>
      <c r="AZ122" s="19"/>
      <c r="BA122" s="19"/>
      <c r="BB122" s="19"/>
      <c r="BC122" s="10">
        <f t="shared" si="10"/>
        <v>2</v>
      </c>
      <c r="BD122" s="10">
        <f t="shared" si="10"/>
        <v>0</v>
      </c>
      <c r="BE122" s="10">
        <f t="shared" si="11"/>
        <v>2</v>
      </c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2"/>
      <c r="BR122" s="22"/>
      <c r="BS122" s="22"/>
      <c r="BT122" s="22"/>
      <c r="BU122" s="22"/>
      <c r="BV122" s="22"/>
      <c r="BW122" s="22"/>
      <c r="BX122" s="13">
        <f t="shared" si="12"/>
        <v>0</v>
      </c>
      <c r="BY122" s="13">
        <f t="shared" si="13"/>
        <v>0</v>
      </c>
      <c r="BZ122" s="13">
        <f t="shared" si="14"/>
        <v>0</v>
      </c>
      <c r="CA122" s="23">
        <v>1</v>
      </c>
      <c r="CB122" s="23">
        <v>2</v>
      </c>
      <c r="CC122" s="23">
        <v>2</v>
      </c>
      <c r="CD122" s="23">
        <v>1</v>
      </c>
      <c r="CE122" s="23">
        <v>1</v>
      </c>
      <c r="CF122" s="23">
        <v>2</v>
      </c>
      <c r="CG122" s="23">
        <v>2</v>
      </c>
      <c r="CH122" s="23">
        <v>2</v>
      </c>
      <c r="CI122" s="23">
        <v>2</v>
      </c>
      <c r="CJ122" s="74"/>
      <c r="CK122" s="74"/>
      <c r="CL122" s="15">
        <f t="shared" si="23"/>
        <v>15</v>
      </c>
      <c r="CM122" s="24"/>
      <c r="CN122" s="24"/>
      <c r="CO122" s="24"/>
      <c r="CP122" s="24"/>
      <c r="CQ122" s="25" t="s">
        <v>1124</v>
      </c>
      <c r="CR122" s="25"/>
      <c r="CS122" s="26" t="s">
        <v>1125</v>
      </c>
    </row>
    <row r="123" spans="1:97" s="104" customFormat="1" ht="14.1" customHeight="1">
      <c r="A123" s="2" t="s">
        <v>623</v>
      </c>
      <c r="B123" s="40" t="s">
        <v>1220</v>
      </c>
      <c r="C123" s="37" t="s">
        <v>297</v>
      </c>
      <c r="D123" s="1" t="s">
        <v>297</v>
      </c>
      <c r="E123" s="1" t="s">
        <v>621</v>
      </c>
      <c r="F123" s="1" t="s">
        <v>624</v>
      </c>
      <c r="G123" s="1" t="s">
        <v>352</v>
      </c>
      <c r="H123" s="1" t="s">
        <v>353</v>
      </c>
      <c r="I123" s="1" t="s">
        <v>300</v>
      </c>
      <c r="J123" s="38" t="s">
        <v>50</v>
      </c>
      <c r="K123" s="38" t="s">
        <v>315</v>
      </c>
      <c r="L123" s="38" t="s">
        <v>619</v>
      </c>
      <c r="M123" s="38" t="s">
        <v>303</v>
      </c>
      <c r="N123" s="52">
        <v>0</v>
      </c>
      <c r="O123" s="52">
        <v>0</v>
      </c>
      <c r="P123" s="5">
        <v>1</v>
      </c>
      <c r="Q123" s="5">
        <v>1</v>
      </c>
      <c r="R123" s="5"/>
      <c r="S123" s="5"/>
      <c r="T123" s="5"/>
      <c r="U123" s="5"/>
      <c r="V123" s="5">
        <v>5</v>
      </c>
      <c r="W123" s="5">
        <v>3</v>
      </c>
      <c r="X123" s="5">
        <v>4</v>
      </c>
      <c r="Y123" s="5">
        <v>1</v>
      </c>
      <c r="Z123" s="5"/>
      <c r="AA123" s="5"/>
      <c r="AB123" s="5"/>
      <c r="AC123" s="5"/>
      <c r="AD123" s="5"/>
      <c r="AE123" s="5"/>
      <c r="AF123" s="5"/>
      <c r="AG123" s="5"/>
      <c r="AH123" s="7">
        <f t="shared" si="15"/>
        <v>10</v>
      </c>
      <c r="AI123" s="7">
        <f t="shared" si="16"/>
        <v>5</v>
      </c>
      <c r="AJ123" s="7">
        <f t="shared" si="17"/>
        <v>5</v>
      </c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20"/>
      <c r="AZ123" s="19"/>
      <c r="BA123" s="19"/>
      <c r="BB123" s="19"/>
      <c r="BC123" s="10">
        <f t="shared" si="10"/>
        <v>0</v>
      </c>
      <c r="BD123" s="10">
        <f t="shared" si="10"/>
        <v>0</v>
      </c>
      <c r="BE123" s="10">
        <f t="shared" si="11"/>
        <v>0</v>
      </c>
      <c r="BF123" s="21">
        <v>1</v>
      </c>
      <c r="BG123" s="21">
        <v>1</v>
      </c>
      <c r="BH123" s="21"/>
      <c r="BI123" s="21"/>
      <c r="BJ123" s="21"/>
      <c r="BK123" s="21"/>
      <c r="BL123" s="21">
        <v>5</v>
      </c>
      <c r="BM123" s="21">
        <v>3</v>
      </c>
      <c r="BN123" s="21">
        <v>4</v>
      </c>
      <c r="BO123" s="21">
        <v>1</v>
      </c>
      <c r="BP123" s="21"/>
      <c r="BQ123" s="22"/>
      <c r="BR123" s="22"/>
      <c r="BS123" s="22"/>
      <c r="BT123" s="22"/>
      <c r="BU123" s="22"/>
      <c r="BV123" s="22"/>
      <c r="BW123" s="22"/>
      <c r="BX123" s="13">
        <f t="shared" si="12"/>
        <v>10</v>
      </c>
      <c r="BY123" s="13">
        <f t="shared" si="13"/>
        <v>5</v>
      </c>
      <c r="BZ123" s="13">
        <f t="shared" si="14"/>
        <v>5</v>
      </c>
      <c r="CA123" s="23"/>
      <c r="CB123" s="23"/>
      <c r="CC123" s="23"/>
      <c r="CD123" s="23"/>
      <c r="CE123" s="23"/>
      <c r="CF123" s="23"/>
      <c r="CG123" s="23"/>
      <c r="CH123" s="23"/>
      <c r="CI123" s="23"/>
      <c r="CJ123" s="74">
        <v>3</v>
      </c>
      <c r="CK123" s="74">
        <v>135</v>
      </c>
      <c r="CL123" s="15">
        <f t="shared" si="23"/>
        <v>3</v>
      </c>
      <c r="CM123" s="24"/>
      <c r="CN123" s="24"/>
      <c r="CO123" s="24"/>
      <c r="CP123" s="24"/>
      <c r="CQ123" s="25"/>
      <c r="CR123" s="25"/>
      <c r="CS123" s="26"/>
    </row>
    <row r="124" spans="1:97" s="104" customFormat="1" ht="14.1" customHeight="1">
      <c r="A124" s="2" t="s">
        <v>625</v>
      </c>
      <c r="B124" s="40" t="s">
        <v>1220</v>
      </c>
      <c r="C124" s="37" t="s">
        <v>297</v>
      </c>
      <c r="D124" s="1" t="s">
        <v>297</v>
      </c>
      <c r="E124" s="1" t="s">
        <v>621</v>
      </c>
      <c r="F124" s="1" t="s">
        <v>626</v>
      </c>
      <c r="G124" s="1" t="s">
        <v>352</v>
      </c>
      <c r="H124" s="1" t="s">
        <v>353</v>
      </c>
      <c r="I124" s="1" t="s">
        <v>300</v>
      </c>
      <c r="J124" s="38" t="s">
        <v>50</v>
      </c>
      <c r="K124" s="38" t="s">
        <v>315</v>
      </c>
      <c r="L124" s="38" t="s">
        <v>619</v>
      </c>
      <c r="M124" s="38" t="s">
        <v>303</v>
      </c>
      <c r="N124" s="52">
        <v>0</v>
      </c>
      <c r="O124" s="52">
        <v>0</v>
      </c>
      <c r="P124" s="5">
        <v>1</v>
      </c>
      <c r="Q124" s="5">
        <v>0</v>
      </c>
      <c r="R124" s="5">
        <v>3</v>
      </c>
      <c r="S124" s="5">
        <v>2</v>
      </c>
      <c r="T124" s="5">
        <v>2</v>
      </c>
      <c r="U124" s="5">
        <v>0</v>
      </c>
      <c r="V124" s="5"/>
      <c r="W124" s="5"/>
      <c r="X124" s="5">
        <v>3</v>
      </c>
      <c r="Y124" s="5">
        <v>2</v>
      </c>
      <c r="Z124" s="5"/>
      <c r="AA124" s="5"/>
      <c r="AB124" s="5"/>
      <c r="AC124" s="5"/>
      <c r="AD124" s="5"/>
      <c r="AE124" s="5"/>
      <c r="AF124" s="5"/>
      <c r="AG124" s="5"/>
      <c r="AH124" s="7">
        <f t="shared" si="15"/>
        <v>9</v>
      </c>
      <c r="AI124" s="7">
        <f t="shared" si="16"/>
        <v>4</v>
      </c>
      <c r="AJ124" s="7">
        <f t="shared" si="17"/>
        <v>5</v>
      </c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20"/>
      <c r="AZ124" s="19"/>
      <c r="BA124" s="19"/>
      <c r="BB124" s="19"/>
      <c r="BC124" s="10">
        <f t="shared" si="10"/>
        <v>0</v>
      </c>
      <c r="BD124" s="10">
        <f t="shared" si="10"/>
        <v>0</v>
      </c>
      <c r="BE124" s="10">
        <f t="shared" si="11"/>
        <v>0</v>
      </c>
      <c r="BF124" s="21">
        <v>1</v>
      </c>
      <c r="BG124" s="21">
        <v>0</v>
      </c>
      <c r="BH124" s="21">
        <v>3</v>
      </c>
      <c r="BI124" s="21">
        <v>2</v>
      </c>
      <c r="BJ124" s="21">
        <v>2</v>
      </c>
      <c r="BK124" s="21">
        <v>0</v>
      </c>
      <c r="BL124" s="21"/>
      <c r="BM124" s="21"/>
      <c r="BN124" s="21">
        <v>3</v>
      </c>
      <c r="BO124" s="21">
        <v>2</v>
      </c>
      <c r="BP124" s="21"/>
      <c r="BQ124" s="22"/>
      <c r="BR124" s="22"/>
      <c r="BS124" s="22"/>
      <c r="BT124" s="22"/>
      <c r="BU124" s="22"/>
      <c r="BV124" s="22"/>
      <c r="BW124" s="22"/>
      <c r="BX124" s="13">
        <f t="shared" si="12"/>
        <v>9</v>
      </c>
      <c r="BY124" s="13">
        <f t="shared" si="13"/>
        <v>4</v>
      </c>
      <c r="BZ124" s="13">
        <f t="shared" si="14"/>
        <v>5</v>
      </c>
      <c r="CA124" s="23"/>
      <c r="CB124" s="23"/>
      <c r="CC124" s="23"/>
      <c r="CD124" s="23"/>
      <c r="CE124" s="23"/>
      <c r="CF124" s="23"/>
      <c r="CG124" s="23"/>
      <c r="CH124" s="23"/>
      <c r="CI124" s="23"/>
      <c r="CJ124" s="74">
        <v>4</v>
      </c>
      <c r="CK124" s="74">
        <v>13.25</v>
      </c>
      <c r="CL124" s="15">
        <f t="shared" si="23"/>
        <v>4</v>
      </c>
      <c r="CM124" s="24"/>
      <c r="CN124" s="24"/>
      <c r="CO124" s="24"/>
      <c r="CP124" s="24"/>
      <c r="CQ124" s="25"/>
      <c r="CR124" s="25"/>
      <c r="CS124" s="26"/>
    </row>
    <row r="125" spans="1:97" s="104" customFormat="1" ht="14.1" customHeight="1">
      <c r="A125" s="2" t="s">
        <v>627</v>
      </c>
      <c r="B125" s="40" t="s">
        <v>1220</v>
      </c>
      <c r="C125" s="37" t="s">
        <v>297</v>
      </c>
      <c r="D125" s="1" t="s">
        <v>297</v>
      </c>
      <c r="E125" s="1" t="s">
        <v>621</v>
      </c>
      <c r="F125" s="1" t="s">
        <v>628</v>
      </c>
      <c r="G125" s="1" t="s">
        <v>352</v>
      </c>
      <c r="H125" s="1" t="s">
        <v>353</v>
      </c>
      <c r="I125" s="1" t="s">
        <v>300</v>
      </c>
      <c r="J125" s="38" t="s">
        <v>50</v>
      </c>
      <c r="K125" s="38" t="s">
        <v>315</v>
      </c>
      <c r="L125" s="38" t="s">
        <v>619</v>
      </c>
      <c r="M125" s="38" t="s">
        <v>303</v>
      </c>
      <c r="N125" s="52">
        <v>0</v>
      </c>
      <c r="O125" s="52">
        <v>0</v>
      </c>
      <c r="P125" s="5"/>
      <c r="Q125" s="5"/>
      <c r="R125" s="5">
        <v>3</v>
      </c>
      <c r="S125" s="5">
        <v>0</v>
      </c>
      <c r="T125" s="5"/>
      <c r="U125" s="5"/>
      <c r="V125" s="5">
        <v>2</v>
      </c>
      <c r="W125" s="5">
        <v>0</v>
      </c>
      <c r="X125" s="5">
        <v>3</v>
      </c>
      <c r="Y125" s="5">
        <v>0</v>
      </c>
      <c r="Z125" s="5"/>
      <c r="AA125" s="5"/>
      <c r="AB125" s="5"/>
      <c r="AC125" s="5"/>
      <c r="AD125" s="5"/>
      <c r="AE125" s="5"/>
      <c r="AF125" s="5"/>
      <c r="AG125" s="5"/>
      <c r="AH125" s="7">
        <f t="shared" si="15"/>
        <v>8</v>
      </c>
      <c r="AI125" s="7">
        <f t="shared" si="16"/>
        <v>0</v>
      </c>
      <c r="AJ125" s="7">
        <f t="shared" si="17"/>
        <v>8</v>
      </c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20"/>
      <c r="AZ125" s="19"/>
      <c r="BA125" s="19"/>
      <c r="BB125" s="19"/>
      <c r="BC125" s="10">
        <f t="shared" si="10"/>
        <v>0</v>
      </c>
      <c r="BD125" s="10">
        <f t="shared" si="10"/>
        <v>0</v>
      </c>
      <c r="BE125" s="10">
        <f t="shared" si="11"/>
        <v>0</v>
      </c>
      <c r="BF125" s="21"/>
      <c r="BG125" s="21"/>
      <c r="BH125" s="21">
        <v>3</v>
      </c>
      <c r="BI125" s="21">
        <v>0</v>
      </c>
      <c r="BJ125" s="21"/>
      <c r="BK125" s="21"/>
      <c r="BL125" s="21">
        <v>2</v>
      </c>
      <c r="BM125" s="21">
        <v>0</v>
      </c>
      <c r="BN125" s="21">
        <v>3</v>
      </c>
      <c r="BO125" s="21">
        <v>0</v>
      </c>
      <c r="BP125" s="21"/>
      <c r="BQ125" s="22"/>
      <c r="BR125" s="22"/>
      <c r="BS125" s="22"/>
      <c r="BT125" s="22"/>
      <c r="BU125" s="22"/>
      <c r="BV125" s="22"/>
      <c r="BW125" s="22"/>
      <c r="BX125" s="13">
        <f t="shared" si="12"/>
        <v>8</v>
      </c>
      <c r="BY125" s="13">
        <f t="shared" si="13"/>
        <v>0</v>
      </c>
      <c r="BZ125" s="13">
        <f t="shared" si="14"/>
        <v>8</v>
      </c>
      <c r="CA125" s="23"/>
      <c r="CB125" s="23"/>
      <c r="CC125" s="23"/>
      <c r="CD125" s="23"/>
      <c r="CE125" s="23"/>
      <c r="CF125" s="23"/>
      <c r="CG125" s="23"/>
      <c r="CH125" s="23"/>
      <c r="CI125" s="23"/>
      <c r="CJ125" s="74">
        <v>3</v>
      </c>
      <c r="CK125" s="74">
        <v>245</v>
      </c>
      <c r="CL125" s="15">
        <f t="shared" si="23"/>
        <v>3</v>
      </c>
      <c r="CM125" s="24"/>
      <c r="CN125" s="24"/>
      <c r="CO125" s="24"/>
      <c r="CP125" s="24"/>
      <c r="CQ125" s="25"/>
      <c r="CR125" s="25"/>
      <c r="CS125" s="26"/>
    </row>
    <row r="126" spans="1:97" s="104" customFormat="1" ht="14.1" customHeight="1">
      <c r="A126" s="2" t="s">
        <v>629</v>
      </c>
      <c r="B126" s="40" t="s">
        <v>1220</v>
      </c>
      <c r="C126" s="37" t="s">
        <v>297</v>
      </c>
      <c r="D126" s="1" t="s">
        <v>297</v>
      </c>
      <c r="E126" s="1" t="s">
        <v>621</v>
      </c>
      <c r="F126" s="1" t="s">
        <v>630</v>
      </c>
      <c r="G126" s="1" t="s">
        <v>352</v>
      </c>
      <c r="H126" s="1" t="s">
        <v>353</v>
      </c>
      <c r="I126" s="1" t="s">
        <v>300</v>
      </c>
      <c r="J126" s="38" t="s">
        <v>50</v>
      </c>
      <c r="K126" s="38" t="s">
        <v>315</v>
      </c>
      <c r="L126" s="38" t="s">
        <v>619</v>
      </c>
      <c r="M126" s="38" t="s">
        <v>303</v>
      </c>
      <c r="N126" s="52">
        <v>0</v>
      </c>
      <c r="O126" s="52">
        <v>0</v>
      </c>
      <c r="P126" s="5">
        <v>2</v>
      </c>
      <c r="Q126" s="5">
        <v>2</v>
      </c>
      <c r="R126" s="5">
        <v>1</v>
      </c>
      <c r="S126" s="5">
        <v>0</v>
      </c>
      <c r="T126" s="5">
        <v>4</v>
      </c>
      <c r="U126" s="5">
        <v>0</v>
      </c>
      <c r="V126" s="5">
        <v>2</v>
      </c>
      <c r="W126" s="5">
        <v>1</v>
      </c>
      <c r="X126" s="5">
        <v>2</v>
      </c>
      <c r="Y126" s="5">
        <v>2</v>
      </c>
      <c r="Z126" s="5"/>
      <c r="AA126" s="5"/>
      <c r="AB126" s="5"/>
      <c r="AC126" s="5"/>
      <c r="AD126" s="5"/>
      <c r="AE126" s="5"/>
      <c r="AF126" s="5"/>
      <c r="AG126" s="5"/>
      <c r="AH126" s="7">
        <f t="shared" si="15"/>
        <v>11</v>
      </c>
      <c r="AI126" s="7">
        <f t="shared" si="16"/>
        <v>5</v>
      </c>
      <c r="AJ126" s="7">
        <f t="shared" si="17"/>
        <v>6</v>
      </c>
      <c r="AK126" s="19">
        <v>1</v>
      </c>
      <c r="AL126" s="19">
        <v>1</v>
      </c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20"/>
      <c r="AZ126" s="19"/>
      <c r="BA126" s="19"/>
      <c r="BB126" s="19"/>
      <c r="BC126" s="10">
        <f t="shared" si="10"/>
        <v>1</v>
      </c>
      <c r="BD126" s="10">
        <f t="shared" si="10"/>
        <v>1</v>
      </c>
      <c r="BE126" s="10">
        <f t="shared" si="11"/>
        <v>0</v>
      </c>
      <c r="BF126" s="21">
        <v>2</v>
      </c>
      <c r="BG126" s="21">
        <v>2</v>
      </c>
      <c r="BH126" s="21">
        <v>1</v>
      </c>
      <c r="BI126" s="21">
        <v>0</v>
      </c>
      <c r="BJ126" s="21">
        <v>4</v>
      </c>
      <c r="BK126" s="21">
        <v>0</v>
      </c>
      <c r="BL126" s="21">
        <v>2</v>
      </c>
      <c r="BM126" s="21">
        <v>1</v>
      </c>
      <c r="BN126" s="21">
        <v>2</v>
      </c>
      <c r="BO126" s="21">
        <v>2</v>
      </c>
      <c r="BP126" s="21"/>
      <c r="BQ126" s="22"/>
      <c r="BR126" s="22"/>
      <c r="BS126" s="22"/>
      <c r="BT126" s="22"/>
      <c r="BU126" s="22"/>
      <c r="BV126" s="22"/>
      <c r="BW126" s="22"/>
      <c r="BX126" s="13">
        <f t="shared" si="12"/>
        <v>11</v>
      </c>
      <c r="BY126" s="13">
        <f t="shared" si="13"/>
        <v>5</v>
      </c>
      <c r="BZ126" s="13">
        <f t="shared" si="14"/>
        <v>6</v>
      </c>
      <c r="CA126" s="23"/>
      <c r="CB126" s="23"/>
      <c r="CC126" s="23"/>
      <c r="CD126" s="23"/>
      <c r="CE126" s="23"/>
      <c r="CF126" s="23"/>
      <c r="CG126" s="23"/>
      <c r="CH126" s="23"/>
      <c r="CI126" s="23"/>
      <c r="CJ126" s="74">
        <v>5</v>
      </c>
      <c r="CK126" s="74">
        <v>135.24</v>
      </c>
      <c r="CL126" s="15">
        <f t="shared" si="23"/>
        <v>5</v>
      </c>
      <c r="CM126" s="24"/>
      <c r="CN126" s="24"/>
      <c r="CO126" s="24"/>
      <c r="CP126" s="24"/>
      <c r="CQ126" s="25"/>
      <c r="CR126" s="25"/>
      <c r="CS126" s="26"/>
    </row>
    <row r="127" spans="1:97" s="104" customFormat="1" ht="14.1" customHeight="1">
      <c r="A127" s="2" t="s">
        <v>631</v>
      </c>
      <c r="B127" s="40" t="s">
        <v>632</v>
      </c>
      <c r="C127" s="37" t="s">
        <v>297</v>
      </c>
      <c r="D127" s="1" t="s">
        <v>297</v>
      </c>
      <c r="E127" s="1" t="s">
        <v>621</v>
      </c>
      <c r="F127" s="1" t="s">
        <v>633</v>
      </c>
      <c r="G127" s="1" t="s">
        <v>352</v>
      </c>
      <c r="H127" s="1" t="s">
        <v>353</v>
      </c>
      <c r="I127" s="1" t="s">
        <v>300</v>
      </c>
      <c r="J127" s="38" t="s">
        <v>301</v>
      </c>
      <c r="K127" s="38" t="s">
        <v>302</v>
      </c>
      <c r="L127" s="38"/>
      <c r="M127" s="38" t="s">
        <v>303</v>
      </c>
      <c r="N127" s="52">
        <v>7</v>
      </c>
      <c r="O127" s="52">
        <v>1</v>
      </c>
      <c r="P127" s="5">
        <v>12</v>
      </c>
      <c r="Q127" s="5">
        <v>3</v>
      </c>
      <c r="R127" s="5">
        <v>7</v>
      </c>
      <c r="S127" s="5">
        <v>4</v>
      </c>
      <c r="T127" s="5">
        <v>31</v>
      </c>
      <c r="U127" s="5">
        <v>21</v>
      </c>
      <c r="V127" s="5">
        <v>45</v>
      </c>
      <c r="W127" s="5">
        <v>22</v>
      </c>
      <c r="X127" s="5">
        <v>21</v>
      </c>
      <c r="Y127" s="5">
        <v>10</v>
      </c>
      <c r="Z127" s="5">
        <v>36</v>
      </c>
      <c r="AA127" s="5">
        <v>17</v>
      </c>
      <c r="AB127" s="5">
        <v>35</v>
      </c>
      <c r="AC127" s="5">
        <v>23</v>
      </c>
      <c r="AD127" s="5">
        <v>12</v>
      </c>
      <c r="AE127" s="5">
        <v>6</v>
      </c>
      <c r="AF127" s="5">
        <v>33</v>
      </c>
      <c r="AG127" s="5">
        <v>18</v>
      </c>
      <c r="AH127" s="7">
        <f t="shared" si="15"/>
        <v>232</v>
      </c>
      <c r="AI127" s="7">
        <f t="shared" si="16"/>
        <v>124</v>
      </c>
      <c r="AJ127" s="7">
        <f t="shared" si="17"/>
        <v>108</v>
      </c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>
        <v>1</v>
      </c>
      <c r="AV127" s="19">
        <v>0</v>
      </c>
      <c r="AW127" s="19">
        <v>8</v>
      </c>
      <c r="AX127" s="19">
        <v>3</v>
      </c>
      <c r="AY127" s="20"/>
      <c r="AZ127" s="19"/>
      <c r="BA127" s="19"/>
      <c r="BB127" s="19"/>
      <c r="BC127" s="10">
        <f t="shared" si="10"/>
        <v>9</v>
      </c>
      <c r="BD127" s="10">
        <f t="shared" si="10"/>
        <v>3</v>
      </c>
      <c r="BE127" s="10">
        <f t="shared" si="11"/>
        <v>6</v>
      </c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2"/>
      <c r="BR127" s="22"/>
      <c r="BS127" s="22"/>
      <c r="BT127" s="22"/>
      <c r="BU127" s="22"/>
      <c r="BV127" s="22"/>
      <c r="BW127" s="22"/>
      <c r="BX127" s="13">
        <f t="shared" si="12"/>
        <v>0</v>
      </c>
      <c r="BY127" s="13">
        <f t="shared" si="13"/>
        <v>0</v>
      </c>
      <c r="BZ127" s="13">
        <f t="shared" si="14"/>
        <v>0</v>
      </c>
      <c r="CA127" s="23">
        <v>1</v>
      </c>
      <c r="CB127" s="23">
        <v>1</v>
      </c>
      <c r="CC127" s="23">
        <v>2</v>
      </c>
      <c r="CD127" s="23">
        <v>2</v>
      </c>
      <c r="CE127" s="23">
        <v>1</v>
      </c>
      <c r="CF127" s="23">
        <v>2</v>
      </c>
      <c r="CG127" s="23">
        <v>1</v>
      </c>
      <c r="CH127" s="23">
        <v>1</v>
      </c>
      <c r="CI127" s="23">
        <v>1</v>
      </c>
      <c r="CJ127" s="74"/>
      <c r="CK127" s="74"/>
      <c r="CL127" s="15">
        <f t="shared" si="23"/>
        <v>12</v>
      </c>
      <c r="CM127" s="24"/>
      <c r="CN127" s="24"/>
      <c r="CO127" s="24"/>
      <c r="CP127" s="24"/>
      <c r="CQ127" s="25" t="s">
        <v>1087</v>
      </c>
      <c r="CR127" s="25"/>
      <c r="CS127" s="26" t="s">
        <v>1126</v>
      </c>
    </row>
    <row r="128" spans="1:97" s="104" customFormat="1" ht="14.1" customHeight="1">
      <c r="A128" s="2" t="s">
        <v>634</v>
      </c>
      <c r="B128" s="40" t="s">
        <v>632</v>
      </c>
      <c r="C128" s="37" t="s">
        <v>297</v>
      </c>
      <c r="D128" s="1" t="s">
        <v>297</v>
      </c>
      <c r="E128" s="1" t="s">
        <v>621</v>
      </c>
      <c r="F128" s="1" t="s">
        <v>635</v>
      </c>
      <c r="G128" s="1" t="s">
        <v>352</v>
      </c>
      <c r="H128" s="1" t="s">
        <v>353</v>
      </c>
      <c r="I128" s="1" t="s">
        <v>300</v>
      </c>
      <c r="J128" s="38" t="s">
        <v>301</v>
      </c>
      <c r="K128" s="38" t="s">
        <v>315</v>
      </c>
      <c r="L128" s="41" t="s">
        <v>631</v>
      </c>
      <c r="M128" s="38" t="s">
        <v>303</v>
      </c>
      <c r="N128" s="52">
        <v>0</v>
      </c>
      <c r="O128" s="52">
        <v>0</v>
      </c>
      <c r="P128" s="5">
        <v>3</v>
      </c>
      <c r="Q128" s="5">
        <v>0</v>
      </c>
      <c r="R128" s="5">
        <v>6</v>
      </c>
      <c r="S128" s="5">
        <v>2</v>
      </c>
      <c r="T128" s="5">
        <v>10</v>
      </c>
      <c r="U128" s="5">
        <v>5</v>
      </c>
      <c r="V128" s="5">
        <v>6</v>
      </c>
      <c r="W128" s="5">
        <v>2</v>
      </c>
      <c r="X128" s="5">
        <v>2</v>
      </c>
      <c r="Y128" s="5">
        <v>0</v>
      </c>
      <c r="Z128" s="5">
        <v>4</v>
      </c>
      <c r="AA128" s="5">
        <v>2</v>
      </c>
      <c r="AB128" s="5">
        <v>5</v>
      </c>
      <c r="AC128" s="5">
        <v>3</v>
      </c>
      <c r="AD128" s="5">
        <v>8</v>
      </c>
      <c r="AE128" s="5">
        <v>4</v>
      </c>
      <c r="AF128" s="5">
        <v>8</v>
      </c>
      <c r="AG128" s="5">
        <v>2</v>
      </c>
      <c r="AH128" s="7">
        <f t="shared" si="15"/>
        <v>52</v>
      </c>
      <c r="AI128" s="7">
        <f t="shared" si="16"/>
        <v>20</v>
      </c>
      <c r="AJ128" s="7">
        <f t="shared" si="17"/>
        <v>32</v>
      </c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20">
        <v>1</v>
      </c>
      <c r="AZ128" s="19">
        <v>0</v>
      </c>
      <c r="BA128" s="19">
        <v>4</v>
      </c>
      <c r="BB128" s="19">
        <v>0</v>
      </c>
      <c r="BC128" s="10">
        <f t="shared" si="10"/>
        <v>5</v>
      </c>
      <c r="BD128" s="10">
        <f t="shared" si="10"/>
        <v>0</v>
      </c>
      <c r="BE128" s="10">
        <f t="shared" si="11"/>
        <v>5</v>
      </c>
      <c r="BF128" s="21">
        <v>3</v>
      </c>
      <c r="BG128" s="21">
        <v>0</v>
      </c>
      <c r="BH128" s="21">
        <v>6</v>
      </c>
      <c r="BI128" s="21">
        <v>2</v>
      </c>
      <c r="BJ128" s="21">
        <v>10</v>
      </c>
      <c r="BK128" s="21">
        <v>5</v>
      </c>
      <c r="BL128" s="21">
        <v>6</v>
      </c>
      <c r="BM128" s="21">
        <v>2</v>
      </c>
      <c r="BN128" s="21">
        <v>2</v>
      </c>
      <c r="BO128" s="21">
        <v>0</v>
      </c>
      <c r="BP128" s="21">
        <v>4</v>
      </c>
      <c r="BQ128" s="22">
        <v>2</v>
      </c>
      <c r="BR128" s="22">
        <v>5</v>
      </c>
      <c r="BS128" s="22">
        <v>3</v>
      </c>
      <c r="BT128" s="22">
        <v>8</v>
      </c>
      <c r="BU128" s="22">
        <v>4</v>
      </c>
      <c r="BV128" s="22">
        <v>8</v>
      </c>
      <c r="BW128" s="22">
        <v>2</v>
      </c>
      <c r="BX128" s="13">
        <f t="shared" si="12"/>
        <v>52</v>
      </c>
      <c r="BY128" s="13">
        <f t="shared" si="13"/>
        <v>20</v>
      </c>
      <c r="BZ128" s="13">
        <f t="shared" si="14"/>
        <v>32</v>
      </c>
      <c r="CA128" s="23"/>
      <c r="CB128" s="23"/>
      <c r="CC128" s="23"/>
      <c r="CD128" s="23"/>
      <c r="CE128" s="23"/>
      <c r="CF128" s="23"/>
      <c r="CG128" s="23"/>
      <c r="CH128" s="23"/>
      <c r="CI128" s="23"/>
      <c r="CJ128" s="74">
        <v>9</v>
      </c>
      <c r="CK128" s="74" t="s">
        <v>923</v>
      </c>
      <c r="CL128" s="15">
        <f t="shared" si="23"/>
        <v>9</v>
      </c>
      <c r="CM128" s="24"/>
      <c r="CN128" s="24"/>
      <c r="CO128" s="24"/>
      <c r="CP128" s="24"/>
      <c r="CQ128" s="25"/>
      <c r="CR128" s="25"/>
      <c r="CS128" s="26"/>
    </row>
    <row r="129" spans="1:97" s="104" customFormat="1" ht="14.1" customHeight="1">
      <c r="A129" s="2" t="s">
        <v>636</v>
      </c>
      <c r="B129" s="40" t="s">
        <v>637</v>
      </c>
      <c r="C129" s="37" t="s">
        <v>297</v>
      </c>
      <c r="D129" s="1" t="s">
        <v>297</v>
      </c>
      <c r="E129" s="1" t="s">
        <v>638</v>
      </c>
      <c r="F129" s="1" t="s">
        <v>639</v>
      </c>
      <c r="G129" s="1" t="s">
        <v>352</v>
      </c>
      <c r="H129" s="1" t="s">
        <v>353</v>
      </c>
      <c r="I129" s="1" t="s">
        <v>300</v>
      </c>
      <c r="J129" s="38" t="s">
        <v>301</v>
      </c>
      <c r="K129" s="38" t="s">
        <v>315</v>
      </c>
      <c r="L129" s="41" t="s">
        <v>640</v>
      </c>
      <c r="M129" s="38" t="s">
        <v>303</v>
      </c>
      <c r="N129" s="52">
        <v>0</v>
      </c>
      <c r="O129" s="52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>
        <v>4</v>
      </c>
      <c r="AA129" s="5">
        <v>2</v>
      </c>
      <c r="AB129" s="5">
        <v>3</v>
      </c>
      <c r="AC129" s="5">
        <v>0</v>
      </c>
      <c r="AD129" s="5">
        <v>2</v>
      </c>
      <c r="AE129" s="5">
        <v>2</v>
      </c>
      <c r="AF129" s="5">
        <v>5</v>
      </c>
      <c r="AG129" s="5">
        <v>2</v>
      </c>
      <c r="AH129" s="7">
        <f t="shared" si="15"/>
        <v>14</v>
      </c>
      <c r="AI129" s="7">
        <f t="shared" si="16"/>
        <v>6</v>
      </c>
      <c r="AJ129" s="7">
        <f t="shared" si="17"/>
        <v>8</v>
      </c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20"/>
      <c r="AZ129" s="19"/>
      <c r="BA129" s="19">
        <v>1</v>
      </c>
      <c r="BB129" s="19">
        <v>0</v>
      </c>
      <c r="BC129" s="10">
        <f t="shared" si="10"/>
        <v>1</v>
      </c>
      <c r="BD129" s="10">
        <f t="shared" si="10"/>
        <v>0</v>
      </c>
      <c r="BE129" s="10">
        <f t="shared" si="11"/>
        <v>1</v>
      </c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>
        <v>4</v>
      </c>
      <c r="BQ129" s="22">
        <v>2</v>
      </c>
      <c r="BR129" s="22">
        <v>3</v>
      </c>
      <c r="BS129" s="22">
        <v>0</v>
      </c>
      <c r="BT129" s="22">
        <v>2</v>
      </c>
      <c r="BU129" s="22">
        <v>2</v>
      </c>
      <c r="BV129" s="22">
        <v>5</v>
      </c>
      <c r="BW129" s="22">
        <v>2</v>
      </c>
      <c r="BX129" s="13">
        <f t="shared" si="12"/>
        <v>14</v>
      </c>
      <c r="BY129" s="13">
        <f t="shared" si="13"/>
        <v>6</v>
      </c>
      <c r="BZ129" s="13">
        <f t="shared" si="14"/>
        <v>8</v>
      </c>
      <c r="CA129" s="23"/>
      <c r="CB129" s="23"/>
      <c r="CC129" s="23"/>
      <c r="CD129" s="23"/>
      <c r="CE129" s="23"/>
      <c r="CF129" s="23"/>
      <c r="CG129" s="23"/>
      <c r="CH129" s="23"/>
      <c r="CI129" s="23"/>
      <c r="CJ129" s="74">
        <v>4</v>
      </c>
      <c r="CK129" s="74">
        <v>68.790000000000006</v>
      </c>
      <c r="CL129" s="15">
        <f t="shared" si="23"/>
        <v>4</v>
      </c>
      <c r="CM129" s="24"/>
      <c r="CN129" s="24"/>
      <c r="CO129" s="24"/>
      <c r="CP129" s="24"/>
      <c r="CQ129" s="25"/>
      <c r="CR129" s="25"/>
      <c r="CS129" s="26"/>
    </row>
    <row r="130" spans="1:97" s="104" customFormat="1" ht="14.1" customHeight="1">
      <c r="A130" s="2" t="s">
        <v>641</v>
      </c>
      <c r="B130" s="40" t="s">
        <v>637</v>
      </c>
      <c r="C130" s="37" t="s">
        <v>297</v>
      </c>
      <c r="D130" s="1" t="s">
        <v>297</v>
      </c>
      <c r="E130" s="1" t="s">
        <v>638</v>
      </c>
      <c r="F130" s="1" t="s">
        <v>642</v>
      </c>
      <c r="G130" s="1" t="s">
        <v>352</v>
      </c>
      <c r="H130" s="1" t="s">
        <v>353</v>
      </c>
      <c r="I130" s="1" t="s">
        <v>300</v>
      </c>
      <c r="J130" s="38" t="s">
        <v>50</v>
      </c>
      <c r="K130" s="38" t="s">
        <v>315</v>
      </c>
      <c r="L130" s="38" t="s">
        <v>640</v>
      </c>
      <c r="M130" s="38" t="s">
        <v>303</v>
      </c>
      <c r="N130" s="52">
        <v>0</v>
      </c>
      <c r="O130" s="52">
        <v>0</v>
      </c>
      <c r="P130" s="5">
        <v>5</v>
      </c>
      <c r="Q130" s="5">
        <v>3</v>
      </c>
      <c r="R130" s="5">
        <v>2</v>
      </c>
      <c r="S130" s="5">
        <v>1</v>
      </c>
      <c r="T130" s="5">
        <v>1</v>
      </c>
      <c r="U130" s="5">
        <v>0</v>
      </c>
      <c r="V130" s="5">
        <v>1</v>
      </c>
      <c r="W130" s="5">
        <v>1</v>
      </c>
      <c r="X130" s="5">
        <v>4</v>
      </c>
      <c r="Y130" s="5">
        <v>3</v>
      </c>
      <c r="Z130" s="5"/>
      <c r="AA130" s="5"/>
      <c r="AB130" s="5"/>
      <c r="AC130" s="5"/>
      <c r="AD130" s="5"/>
      <c r="AE130" s="5"/>
      <c r="AF130" s="5"/>
      <c r="AG130" s="5"/>
      <c r="AH130" s="7">
        <f t="shared" si="15"/>
        <v>13</v>
      </c>
      <c r="AI130" s="7">
        <f t="shared" si="16"/>
        <v>8</v>
      </c>
      <c r="AJ130" s="7">
        <f t="shared" si="17"/>
        <v>5</v>
      </c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20"/>
      <c r="AZ130" s="19"/>
      <c r="BA130" s="19"/>
      <c r="BB130" s="19"/>
      <c r="BC130" s="10">
        <f t="shared" si="10"/>
        <v>0</v>
      </c>
      <c r="BD130" s="10">
        <f t="shared" si="10"/>
        <v>0</v>
      </c>
      <c r="BE130" s="10">
        <f t="shared" si="11"/>
        <v>0</v>
      </c>
      <c r="BF130" s="21">
        <v>5</v>
      </c>
      <c r="BG130" s="21">
        <v>3</v>
      </c>
      <c r="BH130" s="21">
        <v>2</v>
      </c>
      <c r="BI130" s="21">
        <v>1</v>
      </c>
      <c r="BJ130" s="21">
        <v>1</v>
      </c>
      <c r="BK130" s="21">
        <v>0</v>
      </c>
      <c r="BL130" s="21">
        <v>1</v>
      </c>
      <c r="BM130" s="21">
        <v>1</v>
      </c>
      <c r="BN130" s="21">
        <v>4</v>
      </c>
      <c r="BO130" s="21">
        <v>3</v>
      </c>
      <c r="BP130" s="21"/>
      <c r="BQ130" s="22"/>
      <c r="BR130" s="22"/>
      <c r="BS130" s="22"/>
      <c r="BT130" s="22"/>
      <c r="BU130" s="22"/>
      <c r="BV130" s="22"/>
      <c r="BW130" s="22"/>
      <c r="BX130" s="13">
        <f t="shared" si="12"/>
        <v>13</v>
      </c>
      <c r="BY130" s="13">
        <f t="shared" si="13"/>
        <v>8</v>
      </c>
      <c r="BZ130" s="13">
        <f t="shared" si="14"/>
        <v>5</v>
      </c>
      <c r="CA130" s="23"/>
      <c r="CB130" s="23"/>
      <c r="CC130" s="23"/>
      <c r="CD130" s="23"/>
      <c r="CE130" s="23"/>
      <c r="CF130" s="23"/>
      <c r="CG130" s="23"/>
      <c r="CH130" s="23"/>
      <c r="CI130" s="23"/>
      <c r="CJ130" s="74">
        <v>5</v>
      </c>
      <c r="CK130" s="74">
        <v>12345</v>
      </c>
      <c r="CL130" s="15">
        <f t="shared" si="23"/>
        <v>5</v>
      </c>
      <c r="CM130" s="24"/>
      <c r="CN130" s="24"/>
      <c r="CO130" s="24"/>
      <c r="CP130" s="24"/>
      <c r="CQ130" s="25"/>
      <c r="CR130" s="25"/>
      <c r="CS130" s="26"/>
    </row>
    <row r="131" spans="1:97" s="104" customFormat="1" ht="14.1" customHeight="1">
      <c r="A131" s="2" t="s">
        <v>640</v>
      </c>
      <c r="B131" s="40" t="s">
        <v>637</v>
      </c>
      <c r="C131" s="37" t="s">
        <v>297</v>
      </c>
      <c r="D131" s="1" t="s">
        <v>297</v>
      </c>
      <c r="E131" s="1" t="s">
        <v>638</v>
      </c>
      <c r="F131" s="1" t="s">
        <v>643</v>
      </c>
      <c r="G131" s="1" t="s">
        <v>352</v>
      </c>
      <c r="H131" s="1" t="s">
        <v>353</v>
      </c>
      <c r="I131" s="1" t="s">
        <v>300</v>
      </c>
      <c r="J131" s="38" t="s">
        <v>301</v>
      </c>
      <c r="K131" s="38" t="s">
        <v>302</v>
      </c>
      <c r="L131" s="38"/>
      <c r="M131" s="38" t="s">
        <v>303</v>
      </c>
      <c r="N131" s="52">
        <v>2</v>
      </c>
      <c r="O131" s="52">
        <v>1</v>
      </c>
      <c r="P131" s="5">
        <v>2</v>
      </c>
      <c r="Q131" s="5">
        <v>1</v>
      </c>
      <c r="R131" s="5">
        <v>5</v>
      </c>
      <c r="S131" s="5">
        <v>1</v>
      </c>
      <c r="T131" s="5">
        <v>1</v>
      </c>
      <c r="U131" s="5">
        <v>0</v>
      </c>
      <c r="V131" s="5">
        <v>2</v>
      </c>
      <c r="W131" s="5">
        <v>2</v>
      </c>
      <c r="X131" s="5">
        <v>6</v>
      </c>
      <c r="Y131" s="5">
        <v>2</v>
      </c>
      <c r="Z131" s="5">
        <v>2</v>
      </c>
      <c r="AA131" s="5">
        <v>0</v>
      </c>
      <c r="AB131" s="5">
        <v>6</v>
      </c>
      <c r="AC131" s="5">
        <v>4</v>
      </c>
      <c r="AD131" s="5">
        <v>7</v>
      </c>
      <c r="AE131" s="5">
        <v>4</v>
      </c>
      <c r="AF131" s="5">
        <v>8</v>
      </c>
      <c r="AG131" s="5">
        <v>5</v>
      </c>
      <c r="AH131" s="7">
        <f t="shared" si="15"/>
        <v>39</v>
      </c>
      <c r="AI131" s="7">
        <f t="shared" si="16"/>
        <v>19</v>
      </c>
      <c r="AJ131" s="7">
        <f t="shared" si="17"/>
        <v>20</v>
      </c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>
        <v>1</v>
      </c>
      <c r="AX131" s="19">
        <v>1</v>
      </c>
      <c r="AY131" s="20"/>
      <c r="AZ131" s="19"/>
      <c r="BA131" s="19">
        <v>1</v>
      </c>
      <c r="BB131" s="19">
        <v>1</v>
      </c>
      <c r="BC131" s="10">
        <f t="shared" si="10"/>
        <v>2</v>
      </c>
      <c r="BD131" s="10">
        <f t="shared" si="10"/>
        <v>2</v>
      </c>
      <c r="BE131" s="10">
        <f t="shared" si="11"/>
        <v>0</v>
      </c>
      <c r="BF131" s="21">
        <v>2</v>
      </c>
      <c r="BG131" s="21">
        <v>1</v>
      </c>
      <c r="BH131" s="21">
        <v>5</v>
      </c>
      <c r="BI131" s="21">
        <v>1</v>
      </c>
      <c r="BJ131" s="21">
        <v>1</v>
      </c>
      <c r="BK131" s="21">
        <v>0</v>
      </c>
      <c r="BL131" s="21">
        <v>2</v>
      </c>
      <c r="BM131" s="21">
        <v>2</v>
      </c>
      <c r="BN131" s="21"/>
      <c r="BO131" s="21"/>
      <c r="BP131" s="21"/>
      <c r="BQ131" s="22"/>
      <c r="BR131" s="22"/>
      <c r="BS131" s="22"/>
      <c r="BT131" s="22"/>
      <c r="BU131" s="22"/>
      <c r="BV131" s="22"/>
      <c r="BW131" s="22"/>
      <c r="BX131" s="13">
        <f t="shared" si="12"/>
        <v>10</v>
      </c>
      <c r="BY131" s="13">
        <f t="shared" si="13"/>
        <v>4</v>
      </c>
      <c r="BZ131" s="13">
        <f t="shared" si="14"/>
        <v>6</v>
      </c>
      <c r="CA131" s="23"/>
      <c r="CB131" s="23"/>
      <c r="CC131" s="23"/>
      <c r="CD131" s="23"/>
      <c r="CE131" s="23">
        <v>1</v>
      </c>
      <c r="CF131" s="23">
        <v>1</v>
      </c>
      <c r="CG131" s="23">
        <v>1</v>
      </c>
      <c r="CH131" s="23">
        <v>1</v>
      </c>
      <c r="CI131" s="23">
        <v>1</v>
      </c>
      <c r="CJ131" s="74">
        <v>4</v>
      </c>
      <c r="CK131" s="74">
        <v>13.24</v>
      </c>
      <c r="CL131" s="15">
        <f t="shared" si="23"/>
        <v>9</v>
      </c>
      <c r="CM131" s="24"/>
      <c r="CN131" s="24"/>
      <c r="CO131" s="24"/>
      <c r="CP131" s="24"/>
      <c r="CQ131" s="25" t="s">
        <v>1127</v>
      </c>
      <c r="CR131" s="25"/>
      <c r="CS131" s="26" t="s">
        <v>1128</v>
      </c>
    </row>
    <row r="132" spans="1:97" s="104" customFormat="1" ht="14.1" customHeight="1">
      <c r="A132" s="2" t="s">
        <v>644</v>
      </c>
      <c r="B132" s="40" t="s">
        <v>637</v>
      </c>
      <c r="C132" s="37" t="s">
        <v>297</v>
      </c>
      <c r="D132" s="1" t="s">
        <v>297</v>
      </c>
      <c r="E132" s="1" t="s">
        <v>638</v>
      </c>
      <c r="F132" s="1" t="s">
        <v>645</v>
      </c>
      <c r="G132" s="1" t="s">
        <v>352</v>
      </c>
      <c r="H132" s="1" t="s">
        <v>353</v>
      </c>
      <c r="I132" s="1" t="s">
        <v>300</v>
      </c>
      <c r="J132" s="38" t="s">
        <v>301</v>
      </c>
      <c r="K132" s="38" t="s">
        <v>315</v>
      </c>
      <c r="L132" s="38" t="s">
        <v>640</v>
      </c>
      <c r="M132" s="38" t="s">
        <v>303</v>
      </c>
      <c r="N132" s="52">
        <v>0</v>
      </c>
      <c r="O132" s="52">
        <v>0</v>
      </c>
      <c r="P132" s="5"/>
      <c r="Q132" s="5"/>
      <c r="R132" s="5">
        <v>1</v>
      </c>
      <c r="S132" s="5">
        <v>0</v>
      </c>
      <c r="T132" s="5"/>
      <c r="U132" s="5"/>
      <c r="V132" s="5">
        <v>1</v>
      </c>
      <c r="W132" s="5">
        <v>1</v>
      </c>
      <c r="X132" s="5"/>
      <c r="Y132" s="5"/>
      <c r="Z132" s="5">
        <v>4</v>
      </c>
      <c r="AA132" s="5">
        <v>3</v>
      </c>
      <c r="AB132" s="5">
        <v>1</v>
      </c>
      <c r="AC132" s="5">
        <v>1</v>
      </c>
      <c r="AD132" s="5">
        <v>1</v>
      </c>
      <c r="AE132" s="5">
        <v>1</v>
      </c>
      <c r="AF132" s="5">
        <v>3</v>
      </c>
      <c r="AG132" s="5">
        <v>2</v>
      </c>
      <c r="AH132" s="7">
        <f t="shared" si="15"/>
        <v>11</v>
      </c>
      <c r="AI132" s="7">
        <f t="shared" si="16"/>
        <v>8</v>
      </c>
      <c r="AJ132" s="7">
        <f t="shared" si="17"/>
        <v>3</v>
      </c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20"/>
      <c r="AZ132" s="19"/>
      <c r="BA132" s="19"/>
      <c r="BB132" s="19"/>
      <c r="BC132" s="10">
        <f t="shared" si="10"/>
        <v>0</v>
      </c>
      <c r="BD132" s="10">
        <f t="shared" si="10"/>
        <v>0</v>
      </c>
      <c r="BE132" s="10">
        <f t="shared" si="11"/>
        <v>0</v>
      </c>
      <c r="BF132" s="21"/>
      <c r="BG132" s="21"/>
      <c r="BH132" s="21">
        <v>1</v>
      </c>
      <c r="BI132" s="21">
        <v>0</v>
      </c>
      <c r="BJ132" s="21"/>
      <c r="BK132" s="21"/>
      <c r="BL132" s="21">
        <v>1</v>
      </c>
      <c r="BM132" s="21">
        <v>1</v>
      </c>
      <c r="BN132" s="21"/>
      <c r="BO132" s="21"/>
      <c r="BP132" s="21">
        <v>4</v>
      </c>
      <c r="BQ132" s="22">
        <v>3</v>
      </c>
      <c r="BR132" s="22">
        <v>1</v>
      </c>
      <c r="BS132" s="22">
        <v>1</v>
      </c>
      <c r="BT132" s="22">
        <v>1</v>
      </c>
      <c r="BU132" s="22">
        <v>1</v>
      </c>
      <c r="BV132" s="22">
        <v>3</v>
      </c>
      <c r="BW132" s="22">
        <v>2</v>
      </c>
      <c r="BX132" s="13">
        <f t="shared" si="12"/>
        <v>11</v>
      </c>
      <c r="BY132" s="13">
        <f t="shared" si="13"/>
        <v>8</v>
      </c>
      <c r="BZ132" s="13">
        <f t="shared" si="14"/>
        <v>3</v>
      </c>
      <c r="CA132" s="23"/>
      <c r="CB132" s="23"/>
      <c r="CC132" s="23"/>
      <c r="CD132" s="23"/>
      <c r="CE132" s="23"/>
      <c r="CF132" s="23"/>
      <c r="CG132" s="23"/>
      <c r="CH132" s="23"/>
      <c r="CI132" s="23"/>
      <c r="CJ132" s="74">
        <v>6</v>
      </c>
      <c r="CK132" s="74">
        <v>24.678899999999999</v>
      </c>
      <c r="CL132" s="15">
        <f t="shared" si="23"/>
        <v>6</v>
      </c>
      <c r="CM132" s="24"/>
      <c r="CN132" s="24"/>
      <c r="CO132" s="24"/>
      <c r="CP132" s="24"/>
      <c r="CQ132" s="25"/>
      <c r="CR132" s="25"/>
      <c r="CS132" s="26"/>
    </row>
    <row r="133" spans="1:97" s="104" customFormat="1" ht="14.1" customHeight="1">
      <c r="A133" s="2" t="s">
        <v>646</v>
      </c>
      <c r="B133" s="40" t="s">
        <v>647</v>
      </c>
      <c r="C133" s="37" t="s">
        <v>297</v>
      </c>
      <c r="D133" s="1" t="s">
        <v>297</v>
      </c>
      <c r="E133" s="1" t="s">
        <v>297</v>
      </c>
      <c r="F133" s="1" t="s">
        <v>297</v>
      </c>
      <c r="G133" s="1" t="s">
        <v>298</v>
      </c>
      <c r="H133" s="1" t="s">
        <v>299</v>
      </c>
      <c r="I133" s="1" t="s">
        <v>648</v>
      </c>
      <c r="J133" s="38" t="s">
        <v>301</v>
      </c>
      <c r="K133" s="38" t="s">
        <v>302</v>
      </c>
      <c r="L133" s="38"/>
      <c r="M133" s="38" t="s">
        <v>303</v>
      </c>
      <c r="N133" s="52">
        <v>31</v>
      </c>
      <c r="O133" s="52">
        <v>12</v>
      </c>
      <c r="P133" s="5">
        <v>39</v>
      </c>
      <c r="Q133" s="5">
        <v>12</v>
      </c>
      <c r="R133" s="5">
        <v>39</v>
      </c>
      <c r="S133" s="5">
        <v>18</v>
      </c>
      <c r="T133" s="5">
        <v>30</v>
      </c>
      <c r="U133" s="5">
        <v>10</v>
      </c>
      <c r="V133" s="5">
        <v>38</v>
      </c>
      <c r="W133" s="5">
        <v>14</v>
      </c>
      <c r="X133" s="5">
        <v>35</v>
      </c>
      <c r="Y133" s="5">
        <v>22</v>
      </c>
      <c r="Z133" s="5">
        <v>31</v>
      </c>
      <c r="AA133" s="5">
        <v>18</v>
      </c>
      <c r="AB133" s="5">
        <v>41</v>
      </c>
      <c r="AC133" s="5">
        <v>14</v>
      </c>
      <c r="AD133" s="5">
        <v>53</v>
      </c>
      <c r="AE133" s="5">
        <v>24</v>
      </c>
      <c r="AF133" s="5">
        <v>21</v>
      </c>
      <c r="AG133" s="5">
        <v>11</v>
      </c>
      <c r="AH133" s="7">
        <f t="shared" si="15"/>
        <v>327</v>
      </c>
      <c r="AI133" s="7">
        <f t="shared" si="16"/>
        <v>143</v>
      </c>
      <c r="AJ133" s="7">
        <f t="shared" si="17"/>
        <v>184</v>
      </c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20"/>
      <c r="AZ133" s="19"/>
      <c r="BA133" s="19"/>
      <c r="BB133" s="19"/>
      <c r="BC133" s="10">
        <f t="shared" ref="BC133:BD146" si="24">SUM(AK133,AM133,AO133,AQ133,AS133,AU133,AW133,AY133,BA133)</f>
        <v>0</v>
      </c>
      <c r="BD133" s="10">
        <f t="shared" si="24"/>
        <v>0</v>
      </c>
      <c r="BE133" s="10">
        <f t="shared" si="11"/>
        <v>0</v>
      </c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2"/>
      <c r="BR133" s="22"/>
      <c r="BS133" s="22"/>
      <c r="BT133" s="22"/>
      <c r="BU133" s="22"/>
      <c r="BV133" s="22"/>
      <c r="BW133" s="22"/>
      <c r="BX133" s="13">
        <f t="shared" si="12"/>
        <v>0</v>
      </c>
      <c r="BY133" s="13">
        <f t="shared" si="13"/>
        <v>0</v>
      </c>
      <c r="BZ133" s="13">
        <f t="shared" si="14"/>
        <v>0</v>
      </c>
      <c r="CA133" s="23">
        <v>2</v>
      </c>
      <c r="CB133" s="23">
        <v>2</v>
      </c>
      <c r="CC133" s="23">
        <v>1</v>
      </c>
      <c r="CD133" s="23">
        <v>2</v>
      </c>
      <c r="CE133" s="23">
        <v>2</v>
      </c>
      <c r="CF133" s="23">
        <v>2</v>
      </c>
      <c r="CG133" s="23">
        <v>2</v>
      </c>
      <c r="CH133" s="23">
        <v>3</v>
      </c>
      <c r="CI133" s="23">
        <v>1</v>
      </c>
      <c r="CJ133" s="74"/>
      <c r="CK133" s="74"/>
      <c r="CL133" s="15">
        <f t="shared" si="23"/>
        <v>17</v>
      </c>
      <c r="CM133" s="24"/>
      <c r="CN133" s="24"/>
      <c r="CO133" s="24"/>
      <c r="CP133" s="24"/>
      <c r="CQ133" s="25" t="s">
        <v>1129</v>
      </c>
      <c r="CR133" s="25"/>
      <c r="CS133" s="26" t="s">
        <v>1130</v>
      </c>
    </row>
    <row r="134" spans="1:97" s="104" customFormat="1" ht="14.1" customHeight="1">
      <c r="A134" s="2" t="s">
        <v>649</v>
      </c>
      <c r="B134" s="40" t="s">
        <v>650</v>
      </c>
      <c r="C134" s="37" t="s">
        <v>297</v>
      </c>
      <c r="D134" s="1" t="s">
        <v>297</v>
      </c>
      <c r="E134" s="1" t="s">
        <v>297</v>
      </c>
      <c r="F134" s="1" t="s">
        <v>297</v>
      </c>
      <c r="G134" s="1" t="s">
        <v>298</v>
      </c>
      <c r="H134" s="1" t="s">
        <v>299</v>
      </c>
      <c r="I134" s="1" t="s">
        <v>648</v>
      </c>
      <c r="J134" s="38" t="s">
        <v>339</v>
      </c>
      <c r="K134" s="38" t="s">
        <v>340</v>
      </c>
      <c r="L134" s="41"/>
      <c r="M134" s="38" t="s">
        <v>303</v>
      </c>
      <c r="N134" s="52">
        <v>15</v>
      </c>
      <c r="O134" s="52">
        <v>10</v>
      </c>
      <c r="P134" s="5">
        <v>18</v>
      </c>
      <c r="Q134" s="5">
        <v>10</v>
      </c>
      <c r="R134" s="5">
        <v>26</v>
      </c>
      <c r="S134" s="5">
        <v>12</v>
      </c>
      <c r="T134" s="5">
        <v>24</v>
      </c>
      <c r="U134" s="5">
        <v>14</v>
      </c>
      <c r="V134" s="5">
        <v>25</v>
      </c>
      <c r="W134" s="5">
        <v>13</v>
      </c>
      <c r="X134" s="5">
        <v>34</v>
      </c>
      <c r="Y134" s="5">
        <v>17</v>
      </c>
      <c r="Z134" s="5">
        <v>29</v>
      </c>
      <c r="AA134" s="5">
        <v>15</v>
      </c>
      <c r="AB134" s="5">
        <v>35</v>
      </c>
      <c r="AC134" s="5">
        <v>17</v>
      </c>
      <c r="AD134" s="5">
        <v>32</v>
      </c>
      <c r="AE134" s="5">
        <v>11</v>
      </c>
      <c r="AF134" s="5">
        <v>30</v>
      </c>
      <c r="AG134" s="5">
        <v>12</v>
      </c>
      <c r="AH134" s="7">
        <f t="shared" si="15"/>
        <v>253</v>
      </c>
      <c r="AI134" s="7">
        <f t="shared" si="16"/>
        <v>121</v>
      </c>
      <c r="AJ134" s="7">
        <f t="shared" si="17"/>
        <v>132</v>
      </c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20"/>
      <c r="AZ134" s="19"/>
      <c r="BA134" s="19"/>
      <c r="BB134" s="19"/>
      <c r="BC134" s="10">
        <f t="shared" si="24"/>
        <v>0</v>
      </c>
      <c r="BD134" s="10">
        <f t="shared" si="24"/>
        <v>0</v>
      </c>
      <c r="BE134" s="10">
        <f t="shared" ref="BE134:BE146" si="25">BC134-BD134</f>
        <v>0</v>
      </c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2"/>
      <c r="BR134" s="22"/>
      <c r="BS134" s="22"/>
      <c r="BT134" s="22"/>
      <c r="BU134" s="22"/>
      <c r="BV134" s="22"/>
      <c r="BW134" s="22"/>
      <c r="BX134" s="13">
        <f t="shared" ref="BX134:BX146" si="26">BF134+BH134+BJ134+BL134+BN134+BP134+BR134+BT134+BV134</f>
        <v>0</v>
      </c>
      <c r="BY134" s="13">
        <f t="shared" ref="BY134:BY146" si="27">SUM(BG134,BI134,BK134,BM134,BO134,BQ134,BS134,BU134,BW134)</f>
        <v>0</v>
      </c>
      <c r="BZ134" s="13">
        <f t="shared" ref="BZ134:BZ146" si="28">BX134-BY134</f>
        <v>0</v>
      </c>
      <c r="CA134" s="23">
        <v>1</v>
      </c>
      <c r="CB134" s="23">
        <v>1</v>
      </c>
      <c r="CC134" s="23">
        <v>1</v>
      </c>
      <c r="CD134" s="23">
        <v>1</v>
      </c>
      <c r="CE134" s="23">
        <v>1</v>
      </c>
      <c r="CF134" s="23">
        <v>1</v>
      </c>
      <c r="CG134" s="23">
        <v>1</v>
      </c>
      <c r="CH134" s="23">
        <v>1</v>
      </c>
      <c r="CI134" s="23">
        <v>1</v>
      </c>
      <c r="CJ134" s="74"/>
      <c r="CK134" s="74"/>
      <c r="CL134" s="15">
        <f t="shared" si="23"/>
        <v>9</v>
      </c>
      <c r="CM134" s="24"/>
      <c r="CN134" s="24"/>
      <c r="CO134" s="24"/>
      <c r="CP134" s="24"/>
      <c r="CQ134" s="25" t="s">
        <v>1131</v>
      </c>
      <c r="CR134" s="25" t="s">
        <v>1132</v>
      </c>
      <c r="CS134" s="26" t="s">
        <v>1133</v>
      </c>
    </row>
    <row r="135" spans="1:97" s="104" customFormat="1" ht="14.1" customHeight="1">
      <c r="A135" s="2" t="s">
        <v>651</v>
      </c>
      <c r="B135" s="40" t="s">
        <v>652</v>
      </c>
      <c r="C135" s="37" t="s">
        <v>297</v>
      </c>
      <c r="D135" s="1" t="s">
        <v>297</v>
      </c>
      <c r="E135" s="1" t="s">
        <v>297</v>
      </c>
      <c r="F135" s="1" t="s">
        <v>297</v>
      </c>
      <c r="G135" s="1" t="s">
        <v>298</v>
      </c>
      <c r="H135" s="1" t="s">
        <v>299</v>
      </c>
      <c r="I135" s="1" t="s">
        <v>648</v>
      </c>
      <c r="J135" s="38" t="s">
        <v>301</v>
      </c>
      <c r="K135" s="38" t="s">
        <v>302</v>
      </c>
      <c r="L135" s="41"/>
      <c r="M135" s="38" t="s">
        <v>303</v>
      </c>
      <c r="N135" s="52">
        <v>21</v>
      </c>
      <c r="O135" s="52">
        <v>10</v>
      </c>
      <c r="P135" s="5">
        <v>23</v>
      </c>
      <c r="Q135" s="5">
        <v>10</v>
      </c>
      <c r="R135" s="5">
        <v>28</v>
      </c>
      <c r="S135" s="5">
        <v>12</v>
      </c>
      <c r="T135" s="5">
        <v>31</v>
      </c>
      <c r="U135" s="5">
        <v>20</v>
      </c>
      <c r="V135" s="5">
        <v>26</v>
      </c>
      <c r="W135" s="5">
        <v>13</v>
      </c>
      <c r="X135" s="5">
        <v>32</v>
      </c>
      <c r="Y135" s="5">
        <v>15</v>
      </c>
      <c r="Z135" s="5">
        <v>33</v>
      </c>
      <c r="AA135" s="5">
        <v>18</v>
      </c>
      <c r="AB135" s="5">
        <v>41</v>
      </c>
      <c r="AC135" s="5">
        <v>21</v>
      </c>
      <c r="AD135" s="5">
        <v>38</v>
      </c>
      <c r="AE135" s="5">
        <v>23</v>
      </c>
      <c r="AF135" s="5">
        <v>50</v>
      </c>
      <c r="AG135" s="5">
        <v>28</v>
      </c>
      <c r="AH135" s="7">
        <f t="shared" ref="AH135:AH146" si="29">SUM(P135,R135,T135,V135,X135,Z135,AB135,AD135,AF135)</f>
        <v>302</v>
      </c>
      <c r="AI135" s="7">
        <f t="shared" ref="AI135:AI146" si="30">SUM(Q135,S135,U135,W135,Y135,AA135,AC135,AE135,AG135)</f>
        <v>160</v>
      </c>
      <c r="AJ135" s="7">
        <f t="shared" ref="AJ135:AJ146" si="31">AH135-AI135</f>
        <v>142</v>
      </c>
      <c r="AK135" s="19">
        <v>1</v>
      </c>
      <c r="AL135" s="19">
        <v>0</v>
      </c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20"/>
      <c r="AZ135" s="19"/>
      <c r="BA135" s="19"/>
      <c r="BB135" s="19"/>
      <c r="BC135" s="10">
        <f t="shared" si="24"/>
        <v>1</v>
      </c>
      <c r="BD135" s="10">
        <f t="shared" si="24"/>
        <v>0</v>
      </c>
      <c r="BE135" s="10">
        <f t="shared" si="25"/>
        <v>1</v>
      </c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2"/>
      <c r="BR135" s="22"/>
      <c r="BS135" s="22"/>
      <c r="BT135" s="22"/>
      <c r="BU135" s="22"/>
      <c r="BV135" s="22"/>
      <c r="BW135" s="22"/>
      <c r="BX135" s="13">
        <f t="shared" si="26"/>
        <v>0</v>
      </c>
      <c r="BY135" s="13">
        <f t="shared" si="27"/>
        <v>0</v>
      </c>
      <c r="BZ135" s="13">
        <f t="shared" si="28"/>
        <v>0</v>
      </c>
      <c r="CA135" s="23">
        <v>1</v>
      </c>
      <c r="CB135" s="23">
        <v>1</v>
      </c>
      <c r="CC135" s="23">
        <v>1</v>
      </c>
      <c r="CD135" s="23">
        <v>1</v>
      </c>
      <c r="CE135" s="23">
        <v>1</v>
      </c>
      <c r="CF135" s="23">
        <v>1</v>
      </c>
      <c r="CG135" s="23">
        <v>2</v>
      </c>
      <c r="CH135" s="23">
        <v>2</v>
      </c>
      <c r="CI135" s="23">
        <v>2</v>
      </c>
      <c r="CJ135" s="74"/>
      <c r="CK135" s="74"/>
      <c r="CL135" s="15">
        <f>SUM(CA135:CK135)</f>
        <v>12</v>
      </c>
      <c r="CM135" s="24"/>
      <c r="CN135" s="24"/>
      <c r="CO135" s="24"/>
      <c r="CP135" s="24"/>
      <c r="CQ135" s="25" t="s">
        <v>1134</v>
      </c>
      <c r="CR135" s="25" t="s">
        <v>1135</v>
      </c>
      <c r="CS135" s="26" t="s">
        <v>1136</v>
      </c>
    </row>
    <row r="136" spans="1:97" s="104" customFormat="1" ht="14.1" customHeight="1">
      <c r="A136" s="2" t="s">
        <v>653</v>
      </c>
      <c r="B136" s="40" t="s">
        <v>654</v>
      </c>
      <c r="C136" s="37" t="s">
        <v>297</v>
      </c>
      <c r="D136" s="1" t="s">
        <v>297</v>
      </c>
      <c r="E136" s="1" t="s">
        <v>297</v>
      </c>
      <c r="F136" s="1" t="s">
        <v>297</v>
      </c>
      <c r="G136" s="1" t="s">
        <v>298</v>
      </c>
      <c r="H136" s="1" t="s">
        <v>299</v>
      </c>
      <c r="I136" s="1" t="s">
        <v>648</v>
      </c>
      <c r="J136" s="38" t="s">
        <v>301</v>
      </c>
      <c r="K136" s="38" t="s">
        <v>302</v>
      </c>
      <c r="L136" s="38"/>
      <c r="M136" s="38" t="s">
        <v>303</v>
      </c>
      <c r="N136" s="52">
        <v>42</v>
      </c>
      <c r="O136" s="52">
        <v>23</v>
      </c>
      <c r="P136" s="5">
        <v>47</v>
      </c>
      <c r="Q136" s="5">
        <v>23</v>
      </c>
      <c r="R136" s="5">
        <v>39</v>
      </c>
      <c r="S136" s="5">
        <v>23</v>
      </c>
      <c r="T136" s="5">
        <v>57</v>
      </c>
      <c r="U136" s="5">
        <v>22</v>
      </c>
      <c r="V136" s="5">
        <v>58</v>
      </c>
      <c r="W136" s="5">
        <v>32</v>
      </c>
      <c r="X136" s="5">
        <v>63</v>
      </c>
      <c r="Y136" s="5">
        <v>26</v>
      </c>
      <c r="Z136" s="5">
        <v>55</v>
      </c>
      <c r="AA136" s="5">
        <v>24</v>
      </c>
      <c r="AB136" s="5">
        <v>75</v>
      </c>
      <c r="AC136" s="5">
        <v>30</v>
      </c>
      <c r="AD136" s="5">
        <v>66</v>
      </c>
      <c r="AE136" s="5">
        <v>33</v>
      </c>
      <c r="AF136" s="5">
        <v>76</v>
      </c>
      <c r="AG136" s="5">
        <v>40</v>
      </c>
      <c r="AH136" s="7">
        <f t="shared" si="29"/>
        <v>536</v>
      </c>
      <c r="AI136" s="7">
        <f t="shared" si="30"/>
        <v>253</v>
      </c>
      <c r="AJ136" s="7">
        <f t="shared" si="31"/>
        <v>283</v>
      </c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20"/>
      <c r="AZ136" s="19"/>
      <c r="BA136" s="19">
        <v>1</v>
      </c>
      <c r="BB136" s="19">
        <v>0</v>
      </c>
      <c r="BC136" s="10">
        <f t="shared" si="24"/>
        <v>1</v>
      </c>
      <c r="BD136" s="10">
        <f t="shared" si="24"/>
        <v>0</v>
      </c>
      <c r="BE136" s="10">
        <f t="shared" si="25"/>
        <v>1</v>
      </c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2"/>
      <c r="BR136" s="22"/>
      <c r="BS136" s="22"/>
      <c r="BT136" s="22"/>
      <c r="BU136" s="22"/>
      <c r="BV136" s="22"/>
      <c r="BW136" s="22"/>
      <c r="BX136" s="13">
        <f t="shared" si="26"/>
        <v>0</v>
      </c>
      <c r="BY136" s="13">
        <f t="shared" si="27"/>
        <v>0</v>
      </c>
      <c r="BZ136" s="13">
        <f t="shared" si="28"/>
        <v>0</v>
      </c>
      <c r="CA136" s="23">
        <v>2</v>
      </c>
      <c r="CB136" s="23">
        <v>2</v>
      </c>
      <c r="CC136" s="23">
        <v>2</v>
      </c>
      <c r="CD136" s="23">
        <v>2</v>
      </c>
      <c r="CE136" s="23">
        <v>2</v>
      </c>
      <c r="CF136" s="23">
        <v>2</v>
      </c>
      <c r="CG136" s="23">
        <v>3</v>
      </c>
      <c r="CH136" s="23">
        <v>3</v>
      </c>
      <c r="CI136" s="23">
        <v>3</v>
      </c>
      <c r="CJ136" s="74"/>
      <c r="CK136" s="74"/>
      <c r="CL136" s="15">
        <f t="shared" si="23"/>
        <v>21</v>
      </c>
      <c r="CM136" s="24"/>
      <c r="CN136" s="24"/>
      <c r="CO136" s="24"/>
      <c r="CP136" s="24"/>
      <c r="CQ136" s="25" t="s">
        <v>1137</v>
      </c>
      <c r="CR136" s="25" t="s">
        <v>1135</v>
      </c>
      <c r="CS136" s="26" t="s">
        <v>1138</v>
      </c>
    </row>
    <row r="137" spans="1:97" s="104" customFormat="1" ht="14.1" customHeight="1">
      <c r="A137" s="2" t="s">
        <v>655</v>
      </c>
      <c r="B137" s="40" t="s">
        <v>656</v>
      </c>
      <c r="C137" s="37" t="s">
        <v>297</v>
      </c>
      <c r="D137" s="1" t="s">
        <v>297</v>
      </c>
      <c r="E137" s="1" t="s">
        <v>297</v>
      </c>
      <c r="F137" s="1" t="s">
        <v>297</v>
      </c>
      <c r="G137" s="1" t="s">
        <v>298</v>
      </c>
      <c r="H137" s="1" t="s">
        <v>299</v>
      </c>
      <c r="I137" s="1" t="s">
        <v>648</v>
      </c>
      <c r="J137" s="38" t="s">
        <v>301</v>
      </c>
      <c r="K137" s="38" t="s">
        <v>302</v>
      </c>
      <c r="L137" s="41"/>
      <c r="M137" s="38" t="s">
        <v>303</v>
      </c>
      <c r="N137" s="52">
        <v>13</v>
      </c>
      <c r="O137" s="52">
        <v>8</v>
      </c>
      <c r="P137" s="5">
        <v>13</v>
      </c>
      <c r="Q137" s="5">
        <v>8</v>
      </c>
      <c r="R137" s="5">
        <v>17</v>
      </c>
      <c r="S137" s="5">
        <v>7</v>
      </c>
      <c r="T137" s="5">
        <v>7</v>
      </c>
      <c r="U137" s="5">
        <v>4</v>
      </c>
      <c r="V137" s="5">
        <v>16</v>
      </c>
      <c r="W137" s="5">
        <v>6</v>
      </c>
      <c r="X137" s="5">
        <v>14</v>
      </c>
      <c r="Y137" s="5">
        <v>6</v>
      </c>
      <c r="Z137" s="5">
        <v>16</v>
      </c>
      <c r="AA137" s="5">
        <v>5</v>
      </c>
      <c r="AB137" s="5">
        <v>8</v>
      </c>
      <c r="AC137" s="5">
        <v>4</v>
      </c>
      <c r="AD137" s="5">
        <v>13</v>
      </c>
      <c r="AE137" s="5">
        <v>7</v>
      </c>
      <c r="AF137" s="5">
        <v>18</v>
      </c>
      <c r="AG137" s="5">
        <v>6</v>
      </c>
      <c r="AH137" s="7">
        <f t="shared" si="29"/>
        <v>122</v>
      </c>
      <c r="AI137" s="7">
        <f t="shared" si="30"/>
        <v>53</v>
      </c>
      <c r="AJ137" s="7">
        <f t="shared" si="31"/>
        <v>69</v>
      </c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20"/>
      <c r="AZ137" s="19"/>
      <c r="BA137" s="19"/>
      <c r="BB137" s="19"/>
      <c r="BC137" s="10">
        <f t="shared" si="24"/>
        <v>0</v>
      </c>
      <c r="BD137" s="10">
        <f t="shared" si="24"/>
        <v>0</v>
      </c>
      <c r="BE137" s="10">
        <f t="shared" si="25"/>
        <v>0</v>
      </c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2"/>
      <c r="BR137" s="22"/>
      <c r="BS137" s="22"/>
      <c r="BT137" s="22"/>
      <c r="BU137" s="22"/>
      <c r="BV137" s="22"/>
      <c r="BW137" s="22"/>
      <c r="BX137" s="13">
        <f t="shared" si="26"/>
        <v>0</v>
      </c>
      <c r="BY137" s="13">
        <f t="shared" si="27"/>
        <v>0</v>
      </c>
      <c r="BZ137" s="13">
        <f t="shared" si="28"/>
        <v>0</v>
      </c>
      <c r="CA137" s="23">
        <v>1</v>
      </c>
      <c r="CB137" s="23">
        <v>1</v>
      </c>
      <c r="CC137" s="23">
        <v>1</v>
      </c>
      <c r="CD137" s="23">
        <v>1</v>
      </c>
      <c r="CE137" s="23">
        <v>1</v>
      </c>
      <c r="CF137" s="23">
        <v>1</v>
      </c>
      <c r="CG137" s="23">
        <v>1</v>
      </c>
      <c r="CH137" s="23">
        <v>1</v>
      </c>
      <c r="CI137" s="23">
        <v>1</v>
      </c>
      <c r="CJ137" s="74"/>
      <c r="CK137" s="75"/>
      <c r="CL137" s="15">
        <f t="shared" si="23"/>
        <v>9</v>
      </c>
      <c r="CM137" s="24"/>
      <c r="CN137" s="24"/>
      <c r="CO137" s="24"/>
      <c r="CP137" s="24"/>
      <c r="CQ137" s="25" t="s">
        <v>1139</v>
      </c>
      <c r="CR137" s="25" t="s">
        <v>1140</v>
      </c>
      <c r="CS137" s="26" t="s">
        <v>1141</v>
      </c>
    </row>
    <row r="138" spans="1:97" s="104" customFormat="1" ht="14.1" customHeight="1">
      <c r="A138" s="2" t="s">
        <v>657</v>
      </c>
      <c r="B138" s="40" t="s">
        <v>658</v>
      </c>
      <c r="C138" s="37" t="s">
        <v>297</v>
      </c>
      <c r="D138" s="1" t="s">
        <v>297</v>
      </c>
      <c r="E138" s="1" t="s">
        <v>297</v>
      </c>
      <c r="F138" s="1" t="s">
        <v>297</v>
      </c>
      <c r="G138" s="1" t="s">
        <v>298</v>
      </c>
      <c r="H138" s="1" t="s">
        <v>299</v>
      </c>
      <c r="I138" s="1" t="s">
        <v>648</v>
      </c>
      <c r="J138" s="38" t="s">
        <v>339</v>
      </c>
      <c r="K138" s="38" t="s">
        <v>340</v>
      </c>
      <c r="L138" s="38"/>
      <c r="M138" s="38" t="s">
        <v>659</v>
      </c>
      <c r="N138" s="52"/>
      <c r="O138" s="5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>
        <v>130</v>
      </c>
      <c r="AA138" s="5">
        <v>78</v>
      </c>
      <c r="AB138" s="5">
        <v>148</v>
      </c>
      <c r="AC138" s="5">
        <v>94</v>
      </c>
      <c r="AD138" s="5">
        <v>112</v>
      </c>
      <c r="AE138" s="5">
        <v>61</v>
      </c>
      <c r="AF138" s="5">
        <v>141</v>
      </c>
      <c r="AG138" s="5">
        <v>92</v>
      </c>
      <c r="AH138" s="7">
        <f t="shared" si="29"/>
        <v>531</v>
      </c>
      <c r="AI138" s="7">
        <f t="shared" si="30"/>
        <v>325</v>
      </c>
      <c r="AJ138" s="7">
        <f t="shared" si="31"/>
        <v>206</v>
      </c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20"/>
      <c r="AZ138" s="19"/>
      <c r="BA138" s="19"/>
      <c r="BB138" s="19"/>
      <c r="BC138" s="10">
        <f t="shared" si="24"/>
        <v>0</v>
      </c>
      <c r="BD138" s="10">
        <f t="shared" si="24"/>
        <v>0</v>
      </c>
      <c r="BE138" s="10">
        <f t="shared" si="25"/>
        <v>0</v>
      </c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2"/>
      <c r="BR138" s="22"/>
      <c r="BS138" s="22"/>
      <c r="BT138" s="22"/>
      <c r="BU138" s="22"/>
      <c r="BV138" s="22"/>
      <c r="BW138" s="22"/>
      <c r="BX138" s="13">
        <f t="shared" si="26"/>
        <v>0</v>
      </c>
      <c r="BY138" s="13">
        <f t="shared" si="27"/>
        <v>0</v>
      </c>
      <c r="BZ138" s="13">
        <f t="shared" si="28"/>
        <v>0</v>
      </c>
      <c r="CA138" s="23"/>
      <c r="CB138" s="23"/>
      <c r="CC138" s="23"/>
      <c r="CD138" s="23"/>
      <c r="CE138" s="23"/>
      <c r="CF138" s="23">
        <v>5</v>
      </c>
      <c r="CG138" s="23">
        <v>6</v>
      </c>
      <c r="CH138" s="23">
        <v>4</v>
      </c>
      <c r="CI138" s="23">
        <v>5</v>
      </c>
      <c r="CJ138" s="74"/>
      <c r="CK138" s="74"/>
      <c r="CL138" s="15">
        <f t="shared" si="23"/>
        <v>20</v>
      </c>
      <c r="CM138" s="24"/>
      <c r="CN138" s="24"/>
      <c r="CO138" s="24"/>
      <c r="CP138" s="24"/>
      <c r="CQ138" s="25" t="s">
        <v>1142</v>
      </c>
      <c r="CR138" s="25" t="s">
        <v>1143</v>
      </c>
      <c r="CS138" s="26" t="s">
        <v>1144</v>
      </c>
    </row>
    <row r="139" spans="1:97" s="104" customFormat="1" ht="14.1" customHeight="1">
      <c r="A139" s="2" t="s">
        <v>660</v>
      </c>
      <c r="B139" s="40" t="s">
        <v>661</v>
      </c>
      <c r="C139" s="37" t="s">
        <v>297</v>
      </c>
      <c r="D139" s="1" t="s">
        <v>297</v>
      </c>
      <c r="E139" s="1" t="s">
        <v>297</v>
      </c>
      <c r="F139" s="1" t="s">
        <v>297</v>
      </c>
      <c r="G139" s="1" t="s">
        <v>298</v>
      </c>
      <c r="H139" s="1" t="s">
        <v>299</v>
      </c>
      <c r="I139" s="1" t="s">
        <v>648</v>
      </c>
      <c r="J139" s="38" t="s">
        <v>339</v>
      </c>
      <c r="K139" s="38" t="s">
        <v>340</v>
      </c>
      <c r="L139" s="38"/>
      <c r="M139" s="38" t="s">
        <v>303</v>
      </c>
      <c r="N139" s="52">
        <v>20</v>
      </c>
      <c r="O139" s="52">
        <v>8</v>
      </c>
      <c r="P139" s="5">
        <v>24</v>
      </c>
      <c r="Q139" s="5">
        <v>8</v>
      </c>
      <c r="R139" s="5">
        <v>22</v>
      </c>
      <c r="S139" s="5">
        <v>10</v>
      </c>
      <c r="T139" s="5">
        <v>30</v>
      </c>
      <c r="U139" s="5">
        <v>11</v>
      </c>
      <c r="V139" s="5">
        <v>22</v>
      </c>
      <c r="W139" s="5">
        <v>7</v>
      </c>
      <c r="X139" s="5">
        <v>26</v>
      </c>
      <c r="Y139" s="5">
        <v>9</v>
      </c>
      <c r="Z139" s="5">
        <v>35</v>
      </c>
      <c r="AA139" s="5">
        <v>15</v>
      </c>
      <c r="AB139" s="5">
        <v>29</v>
      </c>
      <c r="AC139" s="5">
        <v>12</v>
      </c>
      <c r="AD139" s="5">
        <v>30</v>
      </c>
      <c r="AE139" s="5">
        <v>16</v>
      </c>
      <c r="AF139" s="5">
        <v>40</v>
      </c>
      <c r="AG139" s="5">
        <v>23</v>
      </c>
      <c r="AH139" s="7">
        <f t="shared" si="29"/>
        <v>258</v>
      </c>
      <c r="AI139" s="7">
        <f t="shared" si="30"/>
        <v>111</v>
      </c>
      <c r="AJ139" s="7">
        <f t="shared" si="31"/>
        <v>147</v>
      </c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20"/>
      <c r="AZ139" s="19"/>
      <c r="BA139" s="19"/>
      <c r="BB139" s="19"/>
      <c r="BC139" s="10">
        <f t="shared" si="24"/>
        <v>0</v>
      </c>
      <c r="BD139" s="10">
        <f t="shared" si="24"/>
        <v>0</v>
      </c>
      <c r="BE139" s="10">
        <f t="shared" si="25"/>
        <v>0</v>
      </c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2"/>
      <c r="BR139" s="22"/>
      <c r="BS139" s="22"/>
      <c r="BT139" s="22"/>
      <c r="BU139" s="22"/>
      <c r="BV139" s="22"/>
      <c r="BW139" s="22"/>
      <c r="BX139" s="13">
        <f t="shared" si="26"/>
        <v>0</v>
      </c>
      <c r="BY139" s="13">
        <f t="shared" si="27"/>
        <v>0</v>
      </c>
      <c r="BZ139" s="13">
        <f t="shared" si="28"/>
        <v>0</v>
      </c>
      <c r="CA139" s="23">
        <v>1</v>
      </c>
      <c r="CB139" s="23">
        <v>1</v>
      </c>
      <c r="CC139" s="23">
        <v>2</v>
      </c>
      <c r="CD139" s="23">
        <v>1</v>
      </c>
      <c r="CE139" s="23">
        <v>1</v>
      </c>
      <c r="CF139" s="23">
        <v>2</v>
      </c>
      <c r="CG139" s="23">
        <v>2</v>
      </c>
      <c r="CH139" s="23">
        <v>2</v>
      </c>
      <c r="CI139" s="23">
        <v>3</v>
      </c>
      <c r="CJ139" s="74"/>
      <c r="CK139" s="74"/>
      <c r="CL139" s="15">
        <f t="shared" si="23"/>
        <v>15</v>
      </c>
      <c r="CM139" s="24"/>
      <c r="CN139" s="24"/>
      <c r="CO139" s="24"/>
      <c r="CP139" s="24"/>
      <c r="CQ139" s="25"/>
      <c r="CR139" s="25" t="s">
        <v>1145</v>
      </c>
      <c r="CS139" s="26" t="s">
        <v>1146</v>
      </c>
    </row>
    <row r="140" spans="1:97" s="104" customFormat="1" ht="14.1" customHeight="1">
      <c r="A140" s="2" t="s">
        <v>662</v>
      </c>
      <c r="B140" s="40" t="s">
        <v>663</v>
      </c>
      <c r="C140" s="37" t="s">
        <v>297</v>
      </c>
      <c r="D140" s="1" t="s">
        <v>297</v>
      </c>
      <c r="E140" s="1" t="s">
        <v>297</v>
      </c>
      <c r="F140" s="1" t="s">
        <v>297</v>
      </c>
      <c r="G140" s="1" t="s">
        <v>298</v>
      </c>
      <c r="H140" s="1" t="s">
        <v>299</v>
      </c>
      <c r="I140" s="1" t="s">
        <v>648</v>
      </c>
      <c r="J140" s="38" t="s">
        <v>301</v>
      </c>
      <c r="K140" s="38" t="s">
        <v>302</v>
      </c>
      <c r="L140" s="38"/>
      <c r="M140" s="38" t="s">
        <v>303</v>
      </c>
      <c r="N140" s="52">
        <v>13</v>
      </c>
      <c r="O140" s="52">
        <v>6</v>
      </c>
      <c r="P140" s="5">
        <v>13</v>
      </c>
      <c r="Q140" s="5">
        <v>6</v>
      </c>
      <c r="R140" s="5">
        <v>15</v>
      </c>
      <c r="S140" s="5">
        <v>3</v>
      </c>
      <c r="T140" s="5">
        <v>13</v>
      </c>
      <c r="U140" s="5">
        <v>4</v>
      </c>
      <c r="V140" s="5">
        <v>16</v>
      </c>
      <c r="W140" s="5">
        <v>3</v>
      </c>
      <c r="X140" s="5">
        <v>15</v>
      </c>
      <c r="Y140" s="5">
        <v>9</v>
      </c>
      <c r="Z140" s="5">
        <v>12</v>
      </c>
      <c r="AA140" s="5">
        <v>6</v>
      </c>
      <c r="AB140" s="5">
        <v>9</v>
      </c>
      <c r="AC140" s="5">
        <v>4</v>
      </c>
      <c r="AD140" s="5">
        <v>13</v>
      </c>
      <c r="AE140" s="5">
        <v>6</v>
      </c>
      <c r="AF140" s="5">
        <v>16</v>
      </c>
      <c r="AG140" s="5">
        <v>8</v>
      </c>
      <c r="AH140" s="7">
        <f t="shared" si="29"/>
        <v>122</v>
      </c>
      <c r="AI140" s="7">
        <f t="shared" si="30"/>
        <v>49</v>
      </c>
      <c r="AJ140" s="7">
        <f t="shared" si="31"/>
        <v>73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20"/>
      <c r="AZ140" s="19"/>
      <c r="BA140" s="19"/>
      <c r="BB140" s="19"/>
      <c r="BC140" s="10">
        <f t="shared" si="24"/>
        <v>0</v>
      </c>
      <c r="BD140" s="10">
        <f t="shared" si="24"/>
        <v>0</v>
      </c>
      <c r="BE140" s="10">
        <f t="shared" si="25"/>
        <v>0</v>
      </c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2"/>
      <c r="BR140" s="22"/>
      <c r="BS140" s="22"/>
      <c r="BT140" s="22"/>
      <c r="BU140" s="22"/>
      <c r="BV140" s="22"/>
      <c r="BW140" s="22"/>
      <c r="BX140" s="13">
        <f t="shared" si="26"/>
        <v>0</v>
      </c>
      <c r="BY140" s="13">
        <f t="shared" si="27"/>
        <v>0</v>
      </c>
      <c r="BZ140" s="13">
        <f t="shared" si="28"/>
        <v>0</v>
      </c>
      <c r="CA140" s="23">
        <v>1</v>
      </c>
      <c r="CB140" s="23">
        <v>1</v>
      </c>
      <c r="CC140" s="23">
        <v>1</v>
      </c>
      <c r="CD140" s="23">
        <v>1</v>
      </c>
      <c r="CE140" s="23">
        <v>1</v>
      </c>
      <c r="CF140" s="23">
        <v>1</v>
      </c>
      <c r="CG140" s="23">
        <v>1</v>
      </c>
      <c r="CH140" s="23">
        <v>1</v>
      </c>
      <c r="CI140" s="23">
        <v>1</v>
      </c>
      <c r="CJ140" s="74"/>
      <c r="CK140" s="74"/>
      <c r="CL140" s="15">
        <f t="shared" si="23"/>
        <v>9</v>
      </c>
      <c r="CM140" s="24"/>
      <c r="CN140" s="24"/>
      <c r="CO140" s="24"/>
      <c r="CP140" s="24"/>
      <c r="CQ140" s="25" t="s">
        <v>1147</v>
      </c>
      <c r="CR140" s="25"/>
      <c r="CS140" s="26" t="s">
        <v>1148</v>
      </c>
    </row>
    <row r="141" spans="1:97" s="104" customFormat="1" ht="14.1" customHeight="1">
      <c r="A141" s="2" t="s">
        <v>664</v>
      </c>
      <c r="B141" s="40" t="s">
        <v>665</v>
      </c>
      <c r="C141" s="37" t="s">
        <v>297</v>
      </c>
      <c r="D141" s="1" t="s">
        <v>297</v>
      </c>
      <c r="E141" s="1" t="s">
        <v>297</v>
      </c>
      <c r="F141" s="1" t="s">
        <v>297</v>
      </c>
      <c r="G141" s="1" t="s">
        <v>298</v>
      </c>
      <c r="H141" s="1" t="s">
        <v>299</v>
      </c>
      <c r="I141" s="1" t="s">
        <v>648</v>
      </c>
      <c r="J141" s="41" t="s">
        <v>301</v>
      </c>
      <c r="K141" s="41" t="s">
        <v>302</v>
      </c>
      <c r="L141" s="41"/>
      <c r="M141" s="38" t="s">
        <v>303</v>
      </c>
      <c r="N141" s="52">
        <v>17</v>
      </c>
      <c r="O141" s="52">
        <v>8</v>
      </c>
      <c r="P141" s="5">
        <v>17</v>
      </c>
      <c r="Q141" s="5">
        <v>8</v>
      </c>
      <c r="R141" s="5">
        <v>20</v>
      </c>
      <c r="S141" s="5">
        <v>14</v>
      </c>
      <c r="T141" s="5">
        <v>15</v>
      </c>
      <c r="U141" s="5">
        <v>8</v>
      </c>
      <c r="V141" s="5">
        <v>14</v>
      </c>
      <c r="W141" s="5">
        <v>8</v>
      </c>
      <c r="X141" s="5">
        <v>16</v>
      </c>
      <c r="Y141" s="5">
        <v>9</v>
      </c>
      <c r="Z141" s="5">
        <v>20</v>
      </c>
      <c r="AA141" s="5">
        <v>11</v>
      </c>
      <c r="AB141" s="5">
        <v>21</v>
      </c>
      <c r="AC141" s="5">
        <v>9</v>
      </c>
      <c r="AD141" s="5">
        <v>20</v>
      </c>
      <c r="AE141" s="5">
        <v>10</v>
      </c>
      <c r="AF141" s="5">
        <v>17</v>
      </c>
      <c r="AG141" s="5">
        <v>7</v>
      </c>
      <c r="AH141" s="7">
        <f t="shared" si="29"/>
        <v>160</v>
      </c>
      <c r="AI141" s="7">
        <f t="shared" si="30"/>
        <v>84</v>
      </c>
      <c r="AJ141" s="7">
        <f t="shared" si="31"/>
        <v>76</v>
      </c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20"/>
      <c r="AZ141" s="19"/>
      <c r="BA141" s="19"/>
      <c r="BB141" s="19"/>
      <c r="BC141" s="10">
        <f t="shared" si="24"/>
        <v>0</v>
      </c>
      <c r="BD141" s="10">
        <f t="shared" si="24"/>
        <v>0</v>
      </c>
      <c r="BE141" s="10">
        <f t="shared" si="25"/>
        <v>0</v>
      </c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2"/>
      <c r="BR141" s="22"/>
      <c r="BS141" s="22"/>
      <c r="BT141" s="22"/>
      <c r="BU141" s="22"/>
      <c r="BV141" s="22"/>
      <c r="BW141" s="22"/>
      <c r="BX141" s="13">
        <f t="shared" si="26"/>
        <v>0</v>
      </c>
      <c r="BY141" s="13">
        <f t="shared" si="27"/>
        <v>0</v>
      </c>
      <c r="BZ141" s="13">
        <f t="shared" si="28"/>
        <v>0</v>
      </c>
      <c r="CA141" s="23">
        <v>1</v>
      </c>
      <c r="CB141" s="23">
        <v>1</v>
      </c>
      <c r="CC141" s="23">
        <v>1</v>
      </c>
      <c r="CD141" s="23">
        <v>1</v>
      </c>
      <c r="CE141" s="23">
        <v>1</v>
      </c>
      <c r="CF141" s="23">
        <v>1</v>
      </c>
      <c r="CG141" s="23">
        <v>1</v>
      </c>
      <c r="CH141" s="23">
        <v>1</v>
      </c>
      <c r="CI141" s="23">
        <v>1</v>
      </c>
      <c r="CJ141" s="74"/>
      <c r="CK141" s="74"/>
      <c r="CL141" s="15">
        <f t="shared" si="23"/>
        <v>9</v>
      </c>
      <c r="CM141" s="24"/>
      <c r="CN141" s="24"/>
      <c r="CO141" s="24"/>
      <c r="CP141" s="24"/>
      <c r="CQ141" s="25" t="s">
        <v>1149</v>
      </c>
      <c r="CR141" s="25" t="s">
        <v>1150</v>
      </c>
      <c r="CS141" s="26" t="s">
        <v>1151</v>
      </c>
    </row>
    <row r="142" spans="1:97" s="104" customFormat="1" ht="14.1" customHeight="1">
      <c r="A142" s="2" t="s">
        <v>666</v>
      </c>
      <c r="B142" s="40" t="s">
        <v>667</v>
      </c>
      <c r="C142" s="37" t="s">
        <v>297</v>
      </c>
      <c r="D142" s="1" t="s">
        <v>297</v>
      </c>
      <c r="E142" s="1" t="s">
        <v>297</v>
      </c>
      <c r="F142" s="1" t="s">
        <v>297</v>
      </c>
      <c r="G142" s="1" t="s">
        <v>298</v>
      </c>
      <c r="H142" s="1" t="s">
        <v>299</v>
      </c>
      <c r="I142" s="1" t="s">
        <v>648</v>
      </c>
      <c r="J142" s="41" t="s">
        <v>301</v>
      </c>
      <c r="K142" s="41" t="s">
        <v>302</v>
      </c>
      <c r="L142" s="41"/>
      <c r="M142" s="38" t="s">
        <v>303</v>
      </c>
      <c r="N142" s="52">
        <v>20</v>
      </c>
      <c r="O142" s="52">
        <v>13</v>
      </c>
      <c r="P142" s="5">
        <v>25</v>
      </c>
      <c r="Q142" s="5">
        <v>13</v>
      </c>
      <c r="R142" s="5">
        <v>30</v>
      </c>
      <c r="S142" s="5">
        <v>15</v>
      </c>
      <c r="T142" s="5">
        <v>19</v>
      </c>
      <c r="U142" s="5">
        <v>10</v>
      </c>
      <c r="V142" s="5">
        <v>19</v>
      </c>
      <c r="W142" s="5">
        <v>6</v>
      </c>
      <c r="X142" s="5">
        <v>19</v>
      </c>
      <c r="Y142" s="5">
        <v>10</v>
      </c>
      <c r="Z142" s="5">
        <v>14</v>
      </c>
      <c r="AA142" s="5">
        <v>8</v>
      </c>
      <c r="AB142" s="5">
        <v>21</v>
      </c>
      <c r="AC142" s="5">
        <v>10</v>
      </c>
      <c r="AD142" s="5">
        <v>9</v>
      </c>
      <c r="AE142" s="5">
        <v>6</v>
      </c>
      <c r="AF142" s="5">
        <v>12</v>
      </c>
      <c r="AG142" s="5">
        <v>6</v>
      </c>
      <c r="AH142" s="7">
        <f t="shared" si="29"/>
        <v>168</v>
      </c>
      <c r="AI142" s="7">
        <f t="shared" si="30"/>
        <v>84</v>
      </c>
      <c r="AJ142" s="7">
        <f t="shared" si="31"/>
        <v>84</v>
      </c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20"/>
      <c r="AZ142" s="19"/>
      <c r="BA142" s="19"/>
      <c r="BB142" s="19"/>
      <c r="BC142" s="10">
        <f t="shared" si="24"/>
        <v>0</v>
      </c>
      <c r="BD142" s="10">
        <f t="shared" si="24"/>
        <v>0</v>
      </c>
      <c r="BE142" s="10">
        <f t="shared" si="25"/>
        <v>0</v>
      </c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2"/>
      <c r="BR142" s="22"/>
      <c r="BS142" s="22"/>
      <c r="BT142" s="22"/>
      <c r="BU142" s="22"/>
      <c r="BV142" s="22"/>
      <c r="BW142" s="22"/>
      <c r="BX142" s="13">
        <f t="shared" si="26"/>
        <v>0</v>
      </c>
      <c r="BY142" s="13">
        <f t="shared" si="27"/>
        <v>0</v>
      </c>
      <c r="BZ142" s="13">
        <f t="shared" si="28"/>
        <v>0</v>
      </c>
      <c r="CA142" s="23">
        <v>1</v>
      </c>
      <c r="CB142" s="23">
        <v>2</v>
      </c>
      <c r="CC142" s="23">
        <v>1</v>
      </c>
      <c r="CD142" s="23">
        <v>1</v>
      </c>
      <c r="CE142" s="23">
        <v>1</v>
      </c>
      <c r="CF142" s="23">
        <v>1</v>
      </c>
      <c r="CG142" s="23">
        <v>1</v>
      </c>
      <c r="CH142" s="23">
        <v>1</v>
      </c>
      <c r="CI142" s="23">
        <v>1</v>
      </c>
      <c r="CJ142" s="74"/>
      <c r="CK142" s="74"/>
      <c r="CL142" s="15">
        <f t="shared" si="23"/>
        <v>10</v>
      </c>
      <c r="CM142" s="24"/>
      <c r="CN142" s="24"/>
      <c r="CO142" s="24"/>
      <c r="CP142" s="24"/>
      <c r="CQ142" s="25"/>
      <c r="CR142" s="25" t="s">
        <v>1152</v>
      </c>
      <c r="CS142" s="26" t="s">
        <v>1153</v>
      </c>
    </row>
    <row r="143" spans="1:97" s="104" customFormat="1" ht="14.1" customHeight="1">
      <c r="A143" s="2" t="s">
        <v>668</v>
      </c>
      <c r="B143" s="40" t="s">
        <v>669</v>
      </c>
      <c r="C143" s="37" t="s">
        <v>297</v>
      </c>
      <c r="D143" s="1" t="s">
        <v>297</v>
      </c>
      <c r="E143" s="1" t="s">
        <v>297</v>
      </c>
      <c r="F143" s="1" t="s">
        <v>297</v>
      </c>
      <c r="G143" s="1" t="s">
        <v>298</v>
      </c>
      <c r="H143" s="1" t="s">
        <v>299</v>
      </c>
      <c r="I143" s="1" t="s">
        <v>648</v>
      </c>
      <c r="J143" s="41" t="s">
        <v>339</v>
      </c>
      <c r="K143" s="41" t="s">
        <v>340</v>
      </c>
      <c r="L143" s="41"/>
      <c r="M143" s="38" t="s">
        <v>303</v>
      </c>
      <c r="N143" s="52">
        <v>8</v>
      </c>
      <c r="O143" s="52">
        <v>4</v>
      </c>
      <c r="P143" s="5">
        <v>11</v>
      </c>
      <c r="Q143" s="5">
        <v>4</v>
      </c>
      <c r="R143" s="5">
        <v>13</v>
      </c>
      <c r="S143" s="5">
        <v>9</v>
      </c>
      <c r="T143" s="5">
        <v>14</v>
      </c>
      <c r="U143" s="5">
        <v>7</v>
      </c>
      <c r="V143" s="5">
        <v>10</v>
      </c>
      <c r="W143" s="5">
        <v>5</v>
      </c>
      <c r="X143" s="5">
        <v>14</v>
      </c>
      <c r="Y143" s="5">
        <v>4</v>
      </c>
      <c r="Z143" s="5">
        <v>12</v>
      </c>
      <c r="AA143" s="5">
        <v>5</v>
      </c>
      <c r="AB143" s="5">
        <v>12</v>
      </c>
      <c r="AC143" s="5">
        <v>4</v>
      </c>
      <c r="AD143" s="5">
        <v>16</v>
      </c>
      <c r="AE143" s="5">
        <v>7</v>
      </c>
      <c r="AF143" s="5">
        <v>19</v>
      </c>
      <c r="AG143" s="5">
        <v>12</v>
      </c>
      <c r="AH143" s="7">
        <f t="shared" si="29"/>
        <v>121</v>
      </c>
      <c r="AI143" s="7">
        <f t="shared" si="30"/>
        <v>57</v>
      </c>
      <c r="AJ143" s="7">
        <f t="shared" si="31"/>
        <v>64</v>
      </c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20"/>
      <c r="AZ143" s="19"/>
      <c r="BA143" s="19"/>
      <c r="BB143" s="19"/>
      <c r="BC143" s="10">
        <f t="shared" si="24"/>
        <v>0</v>
      </c>
      <c r="BD143" s="10">
        <f t="shared" si="24"/>
        <v>0</v>
      </c>
      <c r="BE143" s="10">
        <f t="shared" si="25"/>
        <v>0</v>
      </c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2"/>
      <c r="BR143" s="22"/>
      <c r="BS143" s="22"/>
      <c r="BT143" s="22"/>
      <c r="BU143" s="22"/>
      <c r="BV143" s="22"/>
      <c r="BW143" s="22"/>
      <c r="BX143" s="13">
        <f t="shared" si="26"/>
        <v>0</v>
      </c>
      <c r="BY143" s="13">
        <f t="shared" si="27"/>
        <v>0</v>
      </c>
      <c r="BZ143" s="13">
        <f t="shared" si="28"/>
        <v>0</v>
      </c>
      <c r="CA143" s="23">
        <v>1</v>
      </c>
      <c r="CB143" s="23">
        <v>1</v>
      </c>
      <c r="CC143" s="23">
        <v>1</v>
      </c>
      <c r="CD143" s="23">
        <v>1</v>
      </c>
      <c r="CE143" s="23">
        <v>1</v>
      </c>
      <c r="CF143" s="23">
        <v>1</v>
      </c>
      <c r="CG143" s="23">
        <v>1</v>
      </c>
      <c r="CH143" s="23">
        <v>1</v>
      </c>
      <c r="CI143" s="23">
        <v>1</v>
      </c>
      <c r="CJ143" s="74"/>
      <c r="CK143" s="74"/>
      <c r="CL143" s="15">
        <f t="shared" si="23"/>
        <v>9</v>
      </c>
      <c r="CM143" s="24"/>
      <c r="CN143" s="24"/>
      <c r="CO143" s="24"/>
      <c r="CP143" s="24"/>
      <c r="CQ143" s="25" t="s">
        <v>1154</v>
      </c>
      <c r="CR143" s="25" t="s">
        <v>1155</v>
      </c>
      <c r="CS143" s="26" t="s">
        <v>1156</v>
      </c>
    </row>
    <row r="144" spans="1:97" s="104" customFormat="1" ht="14.1" customHeight="1">
      <c r="A144" s="2" t="s">
        <v>670</v>
      </c>
      <c r="B144" s="40" t="s">
        <v>671</v>
      </c>
      <c r="C144" s="37" t="s">
        <v>297</v>
      </c>
      <c r="D144" s="1" t="s">
        <v>297</v>
      </c>
      <c r="E144" s="1" t="s">
        <v>297</v>
      </c>
      <c r="F144" s="1" t="s">
        <v>297</v>
      </c>
      <c r="G144" s="1" t="s">
        <v>298</v>
      </c>
      <c r="H144" s="1" t="s">
        <v>299</v>
      </c>
      <c r="I144" s="1" t="s">
        <v>648</v>
      </c>
      <c r="J144" s="38" t="s">
        <v>339</v>
      </c>
      <c r="K144" s="38" t="s">
        <v>340</v>
      </c>
      <c r="L144" s="38"/>
      <c r="M144" s="38" t="s">
        <v>303</v>
      </c>
      <c r="N144" s="52"/>
      <c r="O144" s="52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>
        <v>50</v>
      </c>
      <c r="AE144" s="5">
        <v>13</v>
      </c>
      <c r="AF144" s="5">
        <v>53</v>
      </c>
      <c r="AG144" s="5">
        <v>16</v>
      </c>
      <c r="AH144" s="7">
        <f t="shared" si="29"/>
        <v>103</v>
      </c>
      <c r="AI144" s="7">
        <f t="shared" si="30"/>
        <v>29</v>
      </c>
      <c r="AJ144" s="7">
        <f t="shared" si="31"/>
        <v>74</v>
      </c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20"/>
      <c r="AZ144" s="19"/>
      <c r="BA144" s="19"/>
      <c r="BB144" s="19"/>
      <c r="BC144" s="10">
        <f t="shared" si="24"/>
        <v>0</v>
      </c>
      <c r="BD144" s="10">
        <f t="shared" si="24"/>
        <v>0</v>
      </c>
      <c r="BE144" s="10">
        <f t="shared" si="25"/>
        <v>0</v>
      </c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2"/>
      <c r="BR144" s="22"/>
      <c r="BS144" s="22"/>
      <c r="BT144" s="22"/>
      <c r="BU144" s="22"/>
      <c r="BV144" s="22"/>
      <c r="BW144" s="22"/>
      <c r="BX144" s="13">
        <f t="shared" si="26"/>
        <v>0</v>
      </c>
      <c r="BY144" s="13">
        <f t="shared" si="27"/>
        <v>0</v>
      </c>
      <c r="BZ144" s="13">
        <f t="shared" si="28"/>
        <v>0</v>
      </c>
      <c r="CA144" s="23"/>
      <c r="CB144" s="23"/>
      <c r="CC144" s="23"/>
      <c r="CD144" s="23"/>
      <c r="CE144" s="23"/>
      <c r="CF144" s="23"/>
      <c r="CG144" s="23"/>
      <c r="CH144" s="23">
        <v>2</v>
      </c>
      <c r="CI144" s="23">
        <v>2</v>
      </c>
      <c r="CJ144" s="74"/>
      <c r="CK144" s="74"/>
      <c r="CL144" s="15">
        <f t="shared" si="23"/>
        <v>4</v>
      </c>
      <c r="CM144" s="24"/>
      <c r="CN144" s="24"/>
      <c r="CO144" s="24"/>
      <c r="CP144" s="24"/>
      <c r="CQ144" s="25" t="s">
        <v>1157</v>
      </c>
      <c r="CR144" s="25"/>
      <c r="CS144" s="26" t="s">
        <v>1158</v>
      </c>
    </row>
    <row r="145" spans="1:97" s="104" customFormat="1" ht="14.1" customHeight="1">
      <c r="A145" s="2" t="s">
        <v>672</v>
      </c>
      <c r="B145" s="40" t="s">
        <v>673</v>
      </c>
      <c r="C145" s="37" t="s">
        <v>297</v>
      </c>
      <c r="D145" s="1" t="s">
        <v>297</v>
      </c>
      <c r="E145" s="1" t="s">
        <v>297</v>
      </c>
      <c r="F145" s="1" t="s">
        <v>297</v>
      </c>
      <c r="G145" s="1" t="s">
        <v>298</v>
      </c>
      <c r="H145" s="1" t="s">
        <v>299</v>
      </c>
      <c r="I145" s="1" t="s">
        <v>648</v>
      </c>
      <c r="J145" s="38" t="s">
        <v>339</v>
      </c>
      <c r="K145" s="38" t="s">
        <v>340</v>
      </c>
      <c r="L145" s="41"/>
      <c r="M145" s="38" t="s">
        <v>303</v>
      </c>
      <c r="N145" s="52"/>
      <c r="O145" s="52"/>
      <c r="P145" s="5"/>
      <c r="Q145" s="5"/>
      <c r="R145" s="5"/>
      <c r="S145" s="5"/>
      <c r="T145" s="5"/>
      <c r="U145" s="5"/>
      <c r="V145" s="5"/>
      <c r="W145" s="5"/>
      <c r="X145" s="5">
        <v>7</v>
      </c>
      <c r="Y145" s="5">
        <v>3</v>
      </c>
      <c r="Z145" s="5"/>
      <c r="AA145" s="5"/>
      <c r="AB145" s="5"/>
      <c r="AC145" s="5"/>
      <c r="AD145" s="5"/>
      <c r="AE145" s="5"/>
      <c r="AF145" s="5"/>
      <c r="AG145" s="5"/>
      <c r="AH145" s="7">
        <f t="shared" si="29"/>
        <v>7</v>
      </c>
      <c r="AI145" s="7">
        <f t="shared" si="30"/>
        <v>3</v>
      </c>
      <c r="AJ145" s="7">
        <f t="shared" si="31"/>
        <v>4</v>
      </c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20"/>
      <c r="AZ145" s="19"/>
      <c r="BA145" s="19"/>
      <c r="BB145" s="19"/>
      <c r="BC145" s="10">
        <f t="shared" si="24"/>
        <v>0</v>
      </c>
      <c r="BD145" s="10">
        <f t="shared" si="24"/>
        <v>0</v>
      </c>
      <c r="BE145" s="10">
        <f t="shared" si="25"/>
        <v>0</v>
      </c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2"/>
      <c r="BR145" s="22"/>
      <c r="BS145" s="22"/>
      <c r="BT145" s="22"/>
      <c r="BU145" s="22"/>
      <c r="BV145" s="22"/>
      <c r="BW145" s="22"/>
      <c r="BX145" s="13">
        <f t="shared" si="26"/>
        <v>0</v>
      </c>
      <c r="BY145" s="13">
        <f t="shared" si="27"/>
        <v>0</v>
      </c>
      <c r="BZ145" s="13">
        <f t="shared" si="28"/>
        <v>0</v>
      </c>
      <c r="CA145" s="23"/>
      <c r="CB145" s="23"/>
      <c r="CC145" s="23"/>
      <c r="CD145" s="23"/>
      <c r="CE145" s="23">
        <v>1</v>
      </c>
      <c r="CF145" s="23"/>
      <c r="CG145" s="23"/>
      <c r="CH145" s="23"/>
      <c r="CI145" s="23"/>
      <c r="CJ145" s="74"/>
      <c r="CK145" s="74"/>
      <c r="CL145" s="15">
        <f t="shared" si="23"/>
        <v>1</v>
      </c>
      <c r="CM145" s="24"/>
      <c r="CN145" s="24"/>
      <c r="CO145" s="24"/>
      <c r="CP145" s="24"/>
      <c r="CQ145" s="25" t="s">
        <v>1159</v>
      </c>
      <c r="CR145" s="25"/>
      <c r="CS145" s="26" t="s">
        <v>1160</v>
      </c>
    </row>
    <row r="146" spans="1:97" s="104" customFormat="1" ht="14.1" customHeight="1">
      <c r="A146" s="2" t="s">
        <v>674</v>
      </c>
      <c r="B146" s="40" t="s">
        <v>675</v>
      </c>
      <c r="C146" s="37" t="s">
        <v>297</v>
      </c>
      <c r="D146" s="1" t="s">
        <v>297</v>
      </c>
      <c r="E146" s="1" t="s">
        <v>621</v>
      </c>
      <c r="F146" s="1" t="s">
        <v>633</v>
      </c>
      <c r="G146" s="1" t="s">
        <v>676</v>
      </c>
      <c r="H146" s="1" t="s">
        <v>353</v>
      </c>
      <c r="I146" s="1" t="s">
        <v>648</v>
      </c>
      <c r="J146" s="38" t="s">
        <v>50</v>
      </c>
      <c r="K146" s="38" t="s">
        <v>340</v>
      </c>
      <c r="L146" s="38"/>
      <c r="M146" s="38" t="s">
        <v>303</v>
      </c>
      <c r="N146" s="52">
        <v>25</v>
      </c>
      <c r="O146" s="52">
        <v>13</v>
      </c>
      <c r="P146" s="5">
        <v>25</v>
      </c>
      <c r="Q146" s="5">
        <v>13</v>
      </c>
      <c r="R146" s="5">
        <v>37</v>
      </c>
      <c r="S146" s="5">
        <v>23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7">
        <f t="shared" si="29"/>
        <v>62</v>
      </c>
      <c r="AI146" s="7">
        <f t="shared" si="30"/>
        <v>36</v>
      </c>
      <c r="AJ146" s="7">
        <f t="shared" si="31"/>
        <v>26</v>
      </c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20"/>
      <c r="AZ146" s="19"/>
      <c r="BA146" s="19"/>
      <c r="BB146" s="19"/>
      <c r="BC146" s="10">
        <f t="shared" si="24"/>
        <v>0</v>
      </c>
      <c r="BD146" s="10">
        <f t="shared" si="24"/>
        <v>0</v>
      </c>
      <c r="BE146" s="10">
        <f t="shared" si="25"/>
        <v>0</v>
      </c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2"/>
      <c r="BR146" s="22"/>
      <c r="BS146" s="22"/>
      <c r="BT146" s="22"/>
      <c r="BU146" s="22"/>
      <c r="BV146" s="22"/>
      <c r="BW146" s="22"/>
      <c r="BX146" s="13">
        <f t="shared" si="26"/>
        <v>0</v>
      </c>
      <c r="BY146" s="13">
        <f t="shared" si="27"/>
        <v>0</v>
      </c>
      <c r="BZ146" s="13">
        <f t="shared" si="28"/>
        <v>0</v>
      </c>
      <c r="CA146" s="23">
        <v>1</v>
      </c>
      <c r="CB146" s="23">
        <v>2</v>
      </c>
      <c r="CC146" s="23"/>
      <c r="CD146" s="23"/>
      <c r="CE146" s="23"/>
      <c r="CF146" s="23"/>
      <c r="CG146" s="23"/>
      <c r="CH146" s="23"/>
      <c r="CI146" s="23"/>
      <c r="CJ146" s="74"/>
      <c r="CK146" s="74"/>
      <c r="CL146" s="15">
        <f t="shared" si="23"/>
        <v>3</v>
      </c>
      <c r="CM146" s="24"/>
      <c r="CN146" s="24"/>
      <c r="CO146" s="24"/>
      <c r="CP146" s="24"/>
      <c r="CQ146" s="25"/>
      <c r="CR146" s="25"/>
      <c r="CS146" s="26" t="s">
        <v>1161</v>
      </c>
    </row>
    <row r="147" spans="1:97">
      <c r="N147" s="104">
        <f>SUBTOTAL(9,N6:N146)</f>
        <v>1748</v>
      </c>
      <c r="O147" s="104">
        <f t="shared" ref="O147" si="32">SUBTOTAL(9,O6:O146)</f>
        <v>879</v>
      </c>
      <c r="P147" s="104">
        <f>SUBTOTAL(9,P6:P146)</f>
        <v>2019</v>
      </c>
      <c r="Q147" s="104">
        <f t="shared" ref="Q147:CB147" si="33">SUBTOTAL(9,Q6:Q146)</f>
        <v>949</v>
      </c>
      <c r="R147" s="104">
        <f t="shared" si="33"/>
        <v>2224</v>
      </c>
      <c r="S147" s="104">
        <f t="shared" si="33"/>
        <v>1073</v>
      </c>
      <c r="T147" s="104">
        <f t="shared" si="33"/>
        <v>2240</v>
      </c>
      <c r="U147" s="104">
        <f t="shared" si="33"/>
        <v>1096</v>
      </c>
      <c r="V147" s="104">
        <f t="shared" si="33"/>
        <v>2338</v>
      </c>
      <c r="W147" s="104">
        <f t="shared" si="33"/>
        <v>1071</v>
      </c>
      <c r="X147" s="104">
        <f t="shared" si="33"/>
        <v>2549</v>
      </c>
      <c r="Y147" s="104">
        <f t="shared" si="33"/>
        <v>1241</v>
      </c>
      <c r="Z147" s="104">
        <f t="shared" si="33"/>
        <v>2657</v>
      </c>
      <c r="AA147" s="104">
        <f t="shared" si="33"/>
        <v>1227</v>
      </c>
      <c r="AB147" s="104">
        <f t="shared" si="33"/>
        <v>2894</v>
      </c>
      <c r="AC147" s="104">
        <f t="shared" si="33"/>
        <v>1383</v>
      </c>
      <c r="AD147" s="104">
        <f t="shared" si="33"/>
        <v>2820</v>
      </c>
      <c r="AE147" s="104">
        <f t="shared" si="33"/>
        <v>1349</v>
      </c>
      <c r="AF147" s="104">
        <f t="shared" si="33"/>
        <v>2936</v>
      </c>
      <c r="AG147" s="104">
        <f t="shared" si="33"/>
        <v>1361</v>
      </c>
      <c r="AH147" s="104">
        <f t="shared" si="33"/>
        <v>22677</v>
      </c>
      <c r="AI147" s="104">
        <f t="shared" si="33"/>
        <v>10750</v>
      </c>
      <c r="AJ147" s="104">
        <f t="shared" si="33"/>
        <v>11927</v>
      </c>
      <c r="AK147" s="104">
        <f t="shared" si="33"/>
        <v>47</v>
      </c>
      <c r="AL147" s="104">
        <f t="shared" si="33"/>
        <v>13</v>
      </c>
      <c r="AM147" s="104">
        <f t="shared" si="33"/>
        <v>26</v>
      </c>
      <c r="AN147" s="104">
        <f t="shared" si="33"/>
        <v>12</v>
      </c>
      <c r="AO147" s="104">
        <f t="shared" si="33"/>
        <v>28</v>
      </c>
      <c r="AP147" s="104">
        <f t="shared" si="33"/>
        <v>11</v>
      </c>
      <c r="AQ147" s="104">
        <f t="shared" si="33"/>
        <v>16</v>
      </c>
      <c r="AR147" s="104">
        <f t="shared" si="33"/>
        <v>5</v>
      </c>
      <c r="AS147" s="104">
        <f t="shared" si="33"/>
        <v>35</v>
      </c>
      <c r="AT147" s="104">
        <f t="shared" si="33"/>
        <v>12</v>
      </c>
      <c r="AU147" s="104">
        <f t="shared" si="33"/>
        <v>80</v>
      </c>
      <c r="AV147" s="104">
        <f t="shared" si="33"/>
        <v>23</v>
      </c>
      <c r="AW147" s="104">
        <f t="shared" si="33"/>
        <v>79</v>
      </c>
      <c r="AX147" s="104">
        <f t="shared" si="33"/>
        <v>25</v>
      </c>
      <c r="AY147" s="104">
        <f t="shared" si="33"/>
        <v>50</v>
      </c>
      <c r="AZ147" s="104">
        <f t="shared" si="33"/>
        <v>18</v>
      </c>
      <c r="BA147" s="104">
        <f t="shared" si="33"/>
        <v>84</v>
      </c>
      <c r="BB147" s="104">
        <f t="shared" si="33"/>
        <v>20</v>
      </c>
      <c r="BC147" s="104">
        <f t="shared" si="33"/>
        <v>445</v>
      </c>
      <c r="BD147" s="104">
        <f t="shared" si="33"/>
        <v>139</v>
      </c>
      <c r="BE147" s="104">
        <f t="shared" si="33"/>
        <v>306</v>
      </c>
      <c r="BF147" s="104">
        <f t="shared" si="33"/>
        <v>178</v>
      </c>
      <c r="BG147" s="104">
        <f t="shared" si="33"/>
        <v>84</v>
      </c>
      <c r="BH147" s="104">
        <f t="shared" si="33"/>
        <v>218</v>
      </c>
      <c r="BI147" s="104">
        <f t="shared" si="33"/>
        <v>88</v>
      </c>
      <c r="BJ147" s="104">
        <f t="shared" si="33"/>
        <v>191</v>
      </c>
      <c r="BK147" s="104">
        <f t="shared" si="33"/>
        <v>80</v>
      </c>
      <c r="BL147" s="104">
        <f t="shared" si="33"/>
        <v>212</v>
      </c>
      <c r="BM147" s="104">
        <f t="shared" si="33"/>
        <v>98</v>
      </c>
      <c r="BN147" s="104">
        <f t="shared" si="33"/>
        <v>160</v>
      </c>
      <c r="BO147" s="104">
        <f t="shared" si="33"/>
        <v>72</v>
      </c>
      <c r="BP147" s="104">
        <f t="shared" si="33"/>
        <v>145</v>
      </c>
      <c r="BQ147" s="104">
        <f t="shared" si="33"/>
        <v>67</v>
      </c>
      <c r="BR147" s="104">
        <f t="shared" si="33"/>
        <v>156</v>
      </c>
      <c r="BS147" s="104">
        <f t="shared" si="33"/>
        <v>75</v>
      </c>
      <c r="BT147" s="104">
        <f t="shared" si="33"/>
        <v>152</v>
      </c>
      <c r="BU147" s="104">
        <f t="shared" si="33"/>
        <v>67</v>
      </c>
      <c r="BV147" s="104">
        <f t="shared" si="33"/>
        <v>190</v>
      </c>
      <c r="BW147" s="104">
        <f t="shared" si="33"/>
        <v>80</v>
      </c>
      <c r="BX147" s="104">
        <f t="shared" si="33"/>
        <v>1602</v>
      </c>
      <c r="BY147" s="104">
        <f t="shared" si="33"/>
        <v>711</v>
      </c>
      <c r="BZ147" s="104">
        <f t="shared" si="33"/>
        <v>891</v>
      </c>
      <c r="CA147" s="104">
        <f t="shared" si="33"/>
        <v>104</v>
      </c>
      <c r="CB147" s="104">
        <f t="shared" si="33"/>
        <v>109</v>
      </c>
      <c r="CC147" s="104">
        <f t="shared" ref="CC147:CL147" si="34">SUBTOTAL(9,CC6:CC146)</f>
        <v>108</v>
      </c>
      <c r="CD147" s="104">
        <f t="shared" si="34"/>
        <v>103</v>
      </c>
      <c r="CE147" s="104">
        <f t="shared" si="34"/>
        <v>115</v>
      </c>
      <c r="CF147" s="104">
        <f t="shared" si="34"/>
        <v>124</v>
      </c>
      <c r="CG147" s="104">
        <f t="shared" si="34"/>
        <v>128</v>
      </c>
      <c r="CH147" s="104">
        <f t="shared" si="34"/>
        <v>128</v>
      </c>
      <c r="CI147" s="104">
        <f t="shared" si="34"/>
        <v>132</v>
      </c>
      <c r="CJ147" s="104">
        <f t="shared" si="34"/>
        <v>385</v>
      </c>
      <c r="CK147" s="104"/>
      <c r="CL147" s="104">
        <f t="shared" si="34"/>
        <v>1436</v>
      </c>
      <c r="CM147" s="104">
        <f t="shared" ref="CM147:CS147" si="35">SUBTOTAL(9,CM6:CM146)</f>
        <v>0</v>
      </c>
      <c r="CN147" s="104">
        <f t="shared" si="35"/>
        <v>0</v>
      </c>
      <c r="CO147" s="104">
        <f t="shared" si="35"/>
        <v>0</v>
      </c>
      <c r="CP147" s="104">
        <f t="shared" si="35"/>
        <v>0</v>
      </c>
      <c r="CQ147" s="104">
        <f t="shared" si="35"/>
        <v>0</v>
      </c>
      <c r="CR147" s="104">
        <f t="shared" si="35"/>
        <v>0</v>
      </c>
      <c r="CS147" s="104">
        <f t="shared" si="35"/>
        <v>0</v>
      </c>
    </row>
  </sheetData>
  <protectedRanges>
    <protectedRange sqref="B7 B11:B12" name="Range1_3_2_2_1_1_1"/>
    <protectedRange sqref="B13:B18 B20:B26" name="Range1_1_2_2_2_1_1_1"/>
    <protectedRange sqref="B142:B146" name="Range1_9_1_1_1_1_1"/>
    <protectedRange sqref="B27:B74" name="Range1_1_2_2_2_1_1_3"/>
  </protectedRanges>
  <mergeCells count="67">
    <mergeCell ref="CA2:CL3"/>
    <mergeCell ref="A4:A5"/>
    <mergeCell ref="G4:G5"/>
    <mergeCell ref="A2:M3"/>
    <mergeCell ref="AK2:BE3"/>
    <mergeCell ref="BF2:BZ3"/>
    <mergeCell ref="B4:B5"/>
    <mergeCell ref="C4:C5"/>
    <mergeCell ref="D4:D5"/>
    <mergeCell ref="E4:E5"/>
    <mergeCell ref="F4:F5"/>
    <mergeCell ref="Z4:AA4"/>
    <mergeCell ref="H4:H5"/>
    <mergeCell ref="I4:I5"/>
    <mergeCell ref="J4:J5"/>
    <mergeCell ref="AS4:AT4"/>
    <mergeCell ref="AU4:AV4"/>
    <mergeCell ref="AW4:AX4"/>
    <mergeCell ref="K4:K5"/>
    <mergeCell ref="L4:L5"/>
    <mergeCell ref="M4:M5"/>
    <mergeCell ref="N4:O4"/>
    <mergeCell ref="R4:S4"/>
    <mergeCell ref="P4:Q4"/>
    <mergeCell ref="BP4:BQ4"/>
    <mergeCell ref="BR4:BS4"/>
    <mergeCell ref="BT4:BU4"/>
    <mergeCell ref="BV4:BW4"/>
    <mergeCell ref="T4:U4"/>
    <mergeCell ref="V4:W4"/>
    <mergeCell ref="X4:Y4"/>
    <mergeCell ref="AY4:AZ4"/>
    <mergeCell ref="AB4:AC4"/>
    <mergeCell ref="AD4:AE4"/>
    <mergeCell ref="AF4:AG4"/>
    <mergeCell ref="AH4:AJ4"/>
    <mergeCell ref="AK4:AL4"/>
    <mergeCell ref="AM4:AN4"/>
    <mergeCell ref="AO4:AP4"/>
    <mergeCell ref="AQ4:AR4"/>
    <mergeCell ref="BF4:BG4"/>
    <mergeCell ref="BH4:BI4"/>
    <mergeCell ref="BJ4:BK4"/>
    <mergeCell ref="BL4:BM4"/>
    <mergeCell ref="BN4:BO4"/>
    <mergeCell ref="CQ4:CR4"/>
    <mergeCell ref="CB4:CB5"/>
    <mergeCell ref="CC4:CC5"/>
    <mergeCell ref="CD4:CD5"/>
    <mergeCell ref="CE4:CE5"/>
    <mergeCell ref="CF4:CF5"/>
    <mergeCell ref="P2:AJ3"/>
    <mergeCell ref="N2:O3"/>
    <mergeCell ref="CM2:CP3"/>
    <mergeCell ref="A1:M1"/>
    <mergeCell ref="CM4:CN4"/>
    <mergeCell ref="CO4:CP4"/>
    <mergeCell ref="CG4:CG5"/>
    <mergeCell ref="CH4:CH5"/>
    <mergeCell ref="CI4:CI5"/>
    <mergeCell ref="CJ4:CJ5"/>
    <mergeCell ref="CK4:CK5"/>
    <mergeCell ref="CL4:CL5"/>
    <mergeCell ref="CA4:CA5"/>
    <mergeCell ref="BX4:BZ4"/>
    <mergeCell ref="BA4:BB4"/>
    <mergeCell ref="BC4:BE4"/>
  </mergeCells>
  <dataValidations count="8">
    <dataValidation type="list" allowBlank="1" showInputMessage="1" showErrorMessage="1" sqref="H6:H146">
      <formula1>"Fshat,Qytet"</formula1>
    </dataValidation>
    <dataValidation type="list" allowBlank="1" showInputMessage="1" showErrorMessage="1" sqref="G6:G146">
      <formula1>"Komunë,Bashki"</formula1>
    </dataValidation>
    <dataValidation allowBlank="1" showInputMessage="1" showErrorMessage="1" prompt="9VJ" sqref="J4:J5"/>
    <dataValidation type="list" allowBlank="1" showInputMessage="1" showErrorMessage="1" sqref="K27:K93">
      <formula1>"Vartëse,Jo Vartëse"</formula1>
    </dataValidation>
    <dataValidation type="list" allowBlank="1" showInputMessage="1" showErrorMessage="1" sqref="K94:K146 K6:K26">
      <formula1>"Vartëse,Jo vartëse"</formula1>
    </dataValidation>
    <dataValidation type="list" allowBlank="1" showInputMessage="1" showErrorMessage="1" sqref="J6:J146">
      <formula1>"CU,CL,9VJ,BM"</formula1>
    </dataValidation>
    <dataValidation type="list" allowBlank="1" showInputMessage="1" showErrorMessage="1" sqref="M2:M62993">
      <formula1>"Klasike,Speciale,Artistike,Kl. Artistike,Koorespondence,Shansi i dyte,Minoritet, Kl. Minoritet,Fetare"</formula1>
    </dataValidation>
    <dataValidation type="list" allowBlank="1" showInputMessage="1" showErrorMessage="1" sqref="I2:I62993">
      <formula1>"Publike, Private"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47"/>
  <sheetViews>
    <sheetView zoomScale="90" zoomScaleNormal="90" workbookViewId="0">
      <pane xSplit="2" ySplit="5" topLeftCell="Q88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25.28515625" style="104" customWidth="1"/>
    <col min="2" max="2" width="16" style="104" customWidth="1"/>
    <col min="3" max="3" width="9.140625" style="104"/>
    <col min="4" max="4" width="11.5703125" style="104" customWidth="1"/>
    <col min="5" max="5" width="9.140625" style="104"/>
    <col min="6" max="6" width="13" style="104" customWidth="1"/>
    <col min="7" max="10" width="9.140625" style="104"/>
    <col min="11" max="11" width="10.140625" style="104" bestFit="1" customWidth="1"/>
    <col min="12" max="13" width="9.140625" style="104"/>
    <col min="14" max="14" width="10.28515625" style="104" customWidth="1"/>
    <col min="15" max="16" width="10.5703125" style="104" customWidth="1"/>
    <col min="17" max="17" width="10" style="104" customWidth="1"/>
    <col min="18" max="18" width="10.140625" style="104" customWidth="1"/>
    <col min="19" max="19" width="10.42578125" style="104" customWidth="1"/>
    <col min="20" max="20" width="10" style="104" customWidth="1"/>
    <col min="21" max="16384" width="9.140625" style="104"/>
  </cols>
  <sheetData>
    <row r="1" spans="1:32" ht="16.5" thickBot="1">
      <c r="A1" s="475" t="s">
        <v>259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22.5" customHeight="1" thickBo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  <c r="N2" s="538" t="s">
        <v>260</v>
      </c>
      <c r="O2" s="541" t="s">
        <v>255</v>
      </c>
      <c r="P2" s="541" t="s">
        <v>165</v>
      </c>
      <c r="Q2" s="541" t="s">
        <v>164</v>
      </c>
      <c r="R2" s="541" t="s">
        <v>163</v>
      </c>
      <c r="S2" s="550" t="s">
        <v>702</v>
      </c>
      <c r="T2" s="548" t="s">
        <v>703</v>
      </c>
      <c r="U2" s="552" t="s">
        <v>261</v>
      </c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4"/>
    </row>
    <row r="3" spans="1:32" ht="13.5" hidden="1" customHeigh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539"/>
      <c r="O3" s="542"/>
      <c r="P3" s="542"/>
      <c r="Q3" s="542"/>
      <c r="R3" s="542"/>
      <c r="S3" s="550"/>
      <c r="T3" s="548"/>
      <c r="U3" s="555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7"/>
    </row>
    <row r="4" spans="1:32" ht="16.5" thickBot="1">
      <c r="A4" s="518" t="s">
        <v>4</v>
      </c>
      <c r="B4" s="534" t="s">
        <v>5</v>
      </c>
      <c r="C4" s="518" t="s">
        <v>6</v>
      </c>
      <c r="D4" s="518" t="s">
        <v>7</v>
      </c>
      <c r="E4" s="520" t="s">
        <v>8</v>
      </c>
      <c r="F4" s="520" t="s">
        <v>9</v>
      </c>
      <c r="G4" s="520" t="s">
        <v>10</v>
      </c>
      <c r="H4" s="520" t="s">
        <v>11</v>
      </c>
      <c r="I4" s="520" t="s">
        <v>12</v>
      </c>
      <c r="J4" s="536" t="s">
        <v>13</v>
      </c>
      <c r="K4" s="502" t="s">
        <v>14</v>
      </c>
      <c r="L4" s="504" t="s">
        <v>15</v>
      </c>
      <c r="M4" s="506" t="s">
        <v>16</v>
      </c>
      <c r="N4" s="539"/>
      <c r="O4" s="542"/>
      <c r="P4" s="542"/>
      <c r="Q4" s="542"/>
      <c r="R4" s="542"/>
      <c r="S4" s="550"/>
      <c r="T4" s="548"/>
      <c r="U4" s="558" t="s">
        <v>151</v>
      </c>
      <c r="V4" s="558"/>
      <c r="W4" s="559"/>
      <c r="X4" s="560" t="s">
        <v>152</v>
      </c>
      <c r="Y4" s="558"/>
      <c r="Z4" s="559"/>
      <c r="AA4" s="561" t="s">
        <v>153</v>
      </c>
      <c r="AB4" s="558"/>
      <c r="AC4" s="558"/>
      <c r="AD4" s="559"/>
      <c r="AE4" s="544" t="s">
        <v>161</v>
      </c>
      <c r="AF4" s="545"/>
    </row>
    <row r="5" spans="1:32" ht="79.5" thickBot="1">
      <c r="A5" s="519"/>
      <c r="B5" s="535"/>
      <c r="C5" s="519"/>
      <c r="D5" s="519"/>
      <c r="E5" s="521"/>
      <c r="F5" s="521"/>
      <c r="G5" s="521"/>
      <c r="H5" s="521"/>
      <c r="I5" s="521"/>
      <c r="J5" s="537"/>
      <c r="K5" s="503"/>
      <c r="L5" s="505"/>
      <c r="M5" s="507"/>
      <c r="N5" s="540"/>
      <c r="O5" s="543"/>
      <c r="P5" s="543"/>
      <c r="Q5" s="543"/>
      <c r="R5" s="543"/>
      <c r="S5" s="551"/>
      <c r="T5" s="549"/>
      <c r="U5" s="162" t="s">
        <v>154</v>
      </c>
      <c r="V5" s="162" t="s">
        <v>155</v>
      </c>
      <c r="W5" s="162" t="s">
        <v>156</v>
      </c>
      <c r="X5" s="162" t="s">
        <v>154</v>
      </c>
      <c r="Y5" s="162" t="s">
        <v>155</v>
      </c>
      <c r="Z5" s="162" t="s">
        <v>156</v>
      </c>
      <c r="AA5" s="162" t="s">
        <v>160</v>
      </c>
      <c r="AB5" s="162" t="s">
        <v>157</v>
      </c>
      <c r="AC5" s="163" t="s">
        <v>158</v>
      </c>
      <c r="AD5" s="162" t="s">
        <v>159</v>
      </c>
      <c r="AE5" s="546"/>
      <c r="AF5" s="547"/>
    </row>
    <row r="6" spans="1:32" ht="14.1" customHeight="1">
      <c r="A6" s="51" t="s">
        <v>1227</v>
      </c>
      <c r="B6" s="81" t="s">
        <v>296</v>
      </c>
      <c r="C6" s="47" t="s">
        <v>297</v>
      </c>
      <c r="D6" s="47" t="s">
        <v>297</v>
      </c>
      <c r="E6" s="51" t="s">
        <v>297</v>
      </c>
      <c r="F6" s="51" t="s">
        <v>297</v>
      </c>
      <c r="G6" s="47" t="s">
        <v>298</v>
      </c>
      <c r="H6" s="47" t="s">
        <v>299</v>
      </c>
      <c r="I6" s="48" t="s">
        <v>300</v>
      </c>
      <c r="J6" s="48" t="s">
        <v>301</v>
      </c>
      <c r="K6" s="48" t="s">
        <v>302</v>
      </c>
      <c r="L6" s="48" t="s">
        <v>52</v>
      </c>
      <c r="M6" s="51" t="s">
        <v>303</v>
      </c>
      <c r="N6" s="369">
        <v>1254</v>
      </c>
      <c r="O6" s="164">
        <v>148</v>
      </c>
      <c r="P6" s="164">
        <v>160</v>
      </c>
      <c r="Q6" s="164">
        <v>1</v>
      </c>
      <c r="R6" s="164">
        <v>12</v>
      </c>
      <c r="S6" s="165">
        <f>N6-O6-Q6+P6+R6</f>
        <v>1277</v>
      </c>
      <c r="T6" s="166">
        <f>'Rregjistrimet 9 Vjeçare'!AH6</f>
        <v>1277</v>
      </c>
      <c r="U6" s="167">
        <v>1</v>
      </c>
      <c r="V6" s="167"/>
      <c r="W6" s="167"/>
      <c r="X6" s="167">
        <v>10</v>
      </c>
      <c r="Y6" s="167"/>
      <c r="Z6" s="167">
        <v>2</v>
      </c>
      <c r="AA6" s="167"/>
      <c r="AB6" s="167"/>
      <c r="AC6" s="167"/>
      <c r="AD6" s="167"/>
      <c r="AE6" s="168">
        <f t="shared" ref="AE6:AE69" si="0">N6-S6</f>
        <v>-23</v>
      </c>
      <c r="AF6" s="168">
        <f>SUM(U6+V6+W6+AA6+AB6+AC6+AD6+O6)-(X6+Y6+Z6+P6)</f>
        <v>-23</v>
      </c>
    </row>
    <row r="7" spans="1:32" ht="14.1" customHeight="1">
      <c r="A7" s="2" t="s">
        <v>304</v>
      </c>
      <c r="B7" s="3" t="s">
        <v>305</v>
      </c>
      <c r="C7" s="1" t="s">
        <v>297</v>
      </c>
      <c r="D7" s="1" t="s">
        <v>297</v>
      </c>
      <c r="E7" s="2" t="s">
        <v>297</v>
      </c>
      <c r="F7" s="2" t="s">
        <v>297</v>
      </c>
      <c r="G7" s="1" t="s">
        <v>298</v>
      </c>
      <c r="H7" s="1" t="s">
        <v>299</v>
      </c>
      <c r="I7" s="4" t="s">
        <v>300</v>
      </c>
      <c r="J7" s="4" t="s">
        <v>301</v>
      </c>
      <c r="K7" s="4" t="s">
        <v>302</v>
      </c>
      <c r="L7" s="4" t="s">
        <v>306</v>
      </c>
      <c r="M7" s="2" t="s">
        <v>303</v>
      </c>
      <c r="N7" s="370">
        <v>453</v>
      </c>
      <c r="O7" s="169">
        <v>57</v>
      </c>
      <c r="P7" s="169">
        <v>49</v>
      </c>
      <c r="Q7" s="170">
        <v>13</v>
      </c>
      <c r="R7" s="170">
        <v>18</v>
      </c>
      <c r="S7" s="171">
        <f t="shared" ref="S7:S70" si="1">N7-O7-Q7+P7+R7</f>
        <v>450</v>
      </c>
      <c r="T7" s="172">
        <f>'Rregjistrimet 9 Vjeçare'!AH7</f>
        <v>450</v>
      </c>
      <c r="U7" s="173">
        <v>8</v>
      </c>
      <c r="V7" s="173">
        <v>5</v>
      </c>
      <c r="W7" s="173"/>
      <c r="X7" s="173">
        <v>16</v>
      </c>
      <c r="Y7" s="173"/>
      <c r="Z7" s="173">
        <v>2</v>
      </c>
      <c r="AA7" s="173"/>
      <c r="AB7" s="173"/>
      <c r="AC7" s="173"/>
      <c r="AD7" s="173"/>
      <c r="AE7" s="174">
        <f t="shared" si="0"/>
        <v>3</v>
      </c>
      <c r="AF7" s="174">
        <f t="shared" ref="AF7:AF70" si="2">SUM(U7+V7+W7+AA7+AB7+AC7+AD7+O7)-(X7+Y7+Z7+P7)</f>
        <v>3</v>
      </c>
    </row>
    <row r="8" spans="1:32" ht="14.1" customHeight="1">
      <c r="A8" s="2" t="s">
        <v>307</v>
      </c>
      <c r="B8" s="3" t="s">
        <v>308</v>
      </c>
      <c r="C8" s="1" t="s">
        <v>297</v>
      </c>
      <c r="D8" s="1" t="s">
        <v>297</v>
      </c>
      <c r="E8" s="2" t="s">
        <v>297</v>
      </c>
      <c r="F8" s="2" t="s">
        <v>297</v>
      </c>
      <c r="G8" s="1" t="s">
        <v>298</v>
      </c>
      <c r="H8" s="1" t="s">
        <v>299</v>
      </c>
      <c r="I8" s="4" t="s">
        <v>300</v>
      </c>
      <c r="J8" s="4" t="s">
        <v>301</v>
      </c>
      <c r="K8" s="4" t="s">
        <v>302</v>
      </c>
      <c r="L8" s="4"/>
      <c r="M8" s="2" t="s">
        <v>303</v>
      </c>
      <c r="N8" s="371">
        <v>656</v>
      </c>
      <c r="O8" s="76">
        <v>67</v>
      </c>
      <c r="P8" s="76">
        <v>40</v>
      </c>
      <c r="Q8" s="170">
        <v>18</v>
      </c>
      <c r="R8" s="170">
        <v>3</v>
      </c>
      <c r="S8" s="171">
        <f t="shared" si="1"/>
        <v>614</v>
      </c>
      <c r="T8" s="172">
        <f>'Rregjistrimet 9 Vjeçare'!AH8</f>
        <v>614</v>
      </c>
      <c r="U8" s="77">
        <v>17</v>
      </c>
      <c r="V8" s="77">
        <v>1</v>
      </c>
      <c r="W8" s="77"/>
      <c r="X8" s="77">
        <v>3</v>
      </c>
      <c r="Y8" s="77"/>
      <c r="Z8" s="77"/>
      <c r="AA8" s="77"/>
      <c r="AB8" s="77"/>
      <c r="AC8" s="77"/>
      <c r="AD8" s="77"/>
      <c r="AE8" s="174">
        <f t="shared" si="0"/>
        <v>42</v>
      </c>
      <c r="AF8" s="174">
        <f t="shared" si="2"/>
        <v>42</v>
      </c>
    </row>
    <row r="9" spans="1:32" ht="14.1" customHeight="1">
      <c r="A9" s="2" t="s">
        <v>309</v>
      </c>
      <c r="B9" s="3" t="s">
        <v>310</v>
      </c>
      <c r="C9" s="1" t="s">
        <v>297</v>
      </c>
      <c r="D9" s="1" t="s">
        <v>297</v>
      </c>
      <c r="E9" s="2" t="s">
        <v>297</v>
      </c>
      <c r="F9" s="2" t="s">
        <v>297</v>
      </c>
      <c r="G9" s="1" t="s">
        <v>298</v>
      </c>
      <c r="H9" s="1" t="s">
        <v>299</v>
      </c>
      <c r="I9" s="4" t="s">
        <v>300</v>
      </c>
      <c r="J9" s="4" t="s">
        <v>301</v>
      </c>
      <c r="K9" s="4" t="s">
        <v>302</v>
      </c>
      <c r="L9" s="4"/>
      <c r="M9" s="2" t="s">
        <v>303</v>
      </c>
      <c r="N9" s="371">
        <v>386</v>
      </c>
      <c r="O9" s="76">
        <v>56</v>
      </c>
      <c r="P9" s="76">
        <v>42</v>
      </c>
      <c r="Q9" s="170">
        <v>2</v>
      </c>
      <c r="R9" s="170">
        <v>19</v>
      </c>
      <c r="S9" s="171">
        <f t="shared" si="1"/>
        <v>389</v>
      </c>
      <c r="T9" s="172">
        <f>'Rregjistrimet 9 Vjeçare'!AH9</f>
        <v>389</v>
      </c>
      <c r="U9" s="77">
        <v>2</v>
      </c>
      <c r="V9" s="77">
        <v>1</v>
      </c>
      <c r="W9" s="77"/>
      <c r="X9" s="77">
        <v>17</v>
      </c>
      <c r="Y9" s="77">
        <v>1</v>
      </c>
      <c r="Z9" s="77">
        <v>2</v>
      </c>
      <c r="AA9" s="77"/>
      <c r="AB9" s="77"/>
      <c r="AC9" s="77"/>
      <c r="AD9" s="77"/>
      <c r="AE9" s="174">
        <f t="shared" si="0"/>
        <v>-3</v>
      </c>
      <c r="AF9" s="174">
        <f t="shared" si="2"/>
        <v>-3</v>
      </c>
    </row>
    <row r="10" spans="1:32" ht="14.1" customHeight="1">
      <c r="A10" s="2" t="s">
        <v>311</v>
      </c>
      <c r="B10" s="27" t="s">
        <v>312</v>
      </c>
      <c r="C10" s="1" t="s">
        <v>297</v>
      </c>
      <c r="D10" s="1" t="s">
        <v>297</v>
      </c>
      <c r="E10" s="2" t="s">
        <v>297</v>
      </c>
      <c r="F10" s="2" t="s">
        <v>297</v>
      </c>
      <c r="G10" s="1" t="s">
        <v>298</v>
      </c>
      <c r="H10" s="1" t="s">
        <v>299</v>
      </c>
      <c r="I10" s="4" t="s">
        <v>300</v>
      </c>
      <c r="J10" s="4" t="s">
        <v>301</v>
      </c>
      <c r="K10" s="4" t="s">
        <v>302</v>
      </c>
      <c r="L10" s="4"/>
      <c r="M10" s="2" t="s">
        <v>303</v>
      </c>
      <c r="N10" s="371">
        <v>753</v>
      </c>
      <c r="O10" s="76">
        <v>94</v>
      </c>
      <c r="P10" s="76">
        <v>67</v>
      </c>
      <c r="Q10" s="170">
        <v>20</v>
      </c>
      <c r="R10" s="170">
        <v>38</v>
      </c>
      <c r="S10" s="171">
        <f t="shared" si="1"/>
        <v>744</v>
      </c>
      <c r="T10" s="172">
        <f>'Rregjistrimet 9 Vjeçare'!AH10</f>
        <v>744</v>
      </c>
      <c r="U10" s="54">
        <v>8</v>
      </c>
      <c r="V10" s="54"/>
      <c r="W10" s="54">
        <v>12</v>
      </c>
      <c r="X10" s="54">
        <v>29</v>
      </c>
      <c r="Y10" s="54">
        <v>5</v>
      </c>
      <c r="Z10" s="54">
        <v>4</v>
      </c>
      <c r="AA10" s="54"/>
      <c r="AB10" s="54"/>
      <c r="AC10" s="54"/>
      <c r="AD10" s="54"/>
      <c r="AE10" s="174">
        <f t="shared" si="0"/>
        <v>9</v>
      </c>
      <c r="AF10" s="174">
        <f t="shared" si="2"/>
        <v>9</v>
      </c>
    </row>
    <row r="11" spans="1:32" ht="14.1" customHeight="1">
      <c r="A11" s="2" t="s">
        <v>313</v>
      </c>
      <c r="B11" s="3" t="s">
        <v>314</v>
      </c>
      <c r="C11" s="1" t="s">
        <v>297</v>
      </c>
      <c r="D11" s="1" t="s">
        <v>297</v>
      </c>
      <c r="E11" s="2" t="s">
        <v>297</v>
      </c>
      <c r="F11" s="2" t="s">
        <v>297</v>
      </c>
      <c r="G11" s="1" t="s">
        <v>298</v>
      </c>
      <c r="H11" s="1" t="s">
        <v>299</v>
      </c>
      <c r="I11" s="4" t="s">
        <v>300</v>
      </c>
      <c r="J11" s="4" t="s">
        <v>301</v>
      </c>
      <c r="K11" s="4" t="s">
        <v>302</v>
      </c>
      <c r="L11" s="4"/>
      <c r="M11" s="2" t="s">
        <v>303</v>
      </c>
      <c r="N11" s="371">
        <v>422</v>
      </c>
      <c r="O11" s="76">
        <v>74</v>
      </c>
      <c r="P11" s="76">
        <v>18</v>
      </c>
      <c r="Q11" s="170">
        <v>12</v>
      </c>
      <c r="R11" s="170">
        <v>11</v>
      </c>
      <c r="S11" s="171">
        <f t="shared" si="1"/>
        <v>365</v>
      </c>
      <c r="T11" s="172">
        <f>'Rregjistrimet 9 Vjeçare'!AH11</f>
        <v>365</v>
      </c>
      <c r="U11" s="54">
        <v>6</v>
      </c>
      <c r="V11" s="54">
        <v>2</v>
      </c>
      <c r="W11" s="54">
        <v>4</v>
      </c>
      <c r="X11" s="54">
        <v>5</v>
      </c>
      <c r="Y11" s="54">
        <v>4</v>
      </c>
      <c r="Z11" s="54">
        <v>2</v>
      </c>
      <c r="AA11" s="54"/>
      <c r="AB11" s="54"/>
      <c r="AC11" s="54"/>
      <c r="AD11" s="54"/>
      <c r="AE11" s="174">
        <f t="shared" si="0"/>
        <v>57</v>
      </c>
      <c r="AF11" s="174">
        <f t="shared" si="2"/>
        <v>57</v>
      </c>
    </row>
    <row r="12" spans="1:32" ht="14.1" customHeight="1">
      <c r="A12" s="2" t="s">
        <v>313</v>
      </c>
      <c r="B12" s="3" t="s">
        <v>314</v>
      </c>
      <c r="C12" s="1" t="s">
        <v>297</v>
      </c>
      <c r="D12" s="1" t="s">
        <v>297</v>
      </c>
      <c r="E12" s="2" t="s">
        <v>297</v>
      </c>
      <c r="F12" s="2" t="s">
        <v>297</v>
      </c>
      <c r="G12" s="1" t="s">
        <v>298</v>
      </c>
      <c r="H12" s="1" t="s">
        <v>299</v>
      </c>
      <c r="I12" s="4" t="s">
        <v>300</v>
      </c>
      <c r="J12" s="4" t="s">
        <v>301</v>
      </c>
      <c r="K12" s="4" t="s">
        <v>315</v>
      </c>
      <c r="L12" s="3"/>
      <c r="M12" s="2" t="s">
        <v>316</v>
      </c>
      <c r="N12" s="371">
        <v>28</v>
      </c>
      <c r="O12" s="76">
        <v>9</v>
      </c>
      <c r="P12" s="76">
        <v>0</v>
      </c>
      <c r="Q12" s="170">
        <v>4</v>
      </c>
      <c r="R12" s="170">
        <v>3</v>
      </c>
      <c r="S12" s="171">
        <f t="shared" si="1"/>
        <v>18</v>
      </c>
      <c r="T12" s="172">
        <f>'Rregjistrimet 9 Vjeçare'!AH12</f>
        <v>18</v>
      </c>
      <c r="U12" s="54">
        <v>4</v>
      </c>
      <c r="V12" s="54"/>
      <c r="W12" s="54"/>
      <c r="X12" s="54">
        <v>3</v>
      </c>
      <c r="Y12" s="54"/>
      <c r="Z12" s="54"/>
      <c r="AA12" s="54"/>
      <c r="AB12" s="54"/>
      <c r="AC12" s="54"/>
      <c r="AD12" s="54"/>
      <c r="AE12" s="174">
        <f t="shared" si="0"/>
        <v>10</v>
      </c>
      <c r="AF12" s="174">
        <f t="shared" si="2"/>
        <v>10</v>
      </c>
    </row>
    <row r="13" spans="1:32" ht="14.1" customHeight="1">
      <c r="A13" s="2" t="s">
        <v>317</v>
      </c>
      <c r="B13" s="3" t="s">
        <v>318</v>
      </c>
      <c r="C13" s="1" t="s">
        <v>297</v>
      </c>
      <c r="D13" s="1" t="s">
        <v>297</v>
      </c>
      <c r="E13" s="2" t="s">
        <v>297</v>
      </c>
      <c r="F13" s="2" t="s">
        <v>297</v>
      </c>
      <c r="G13" s="1" t="s">
        <v>298</v>
      </c>
      <c r="H13" s="1" t="s">
        <v>299</v>
      </c>
      <c r="I13" s="4" t="s">
        <v>300</v>
      </c>
      <c r="J13" s="4" t="s">
        <v>301</v>
      </c>
      <c r="K13" s="4" t="s">
        <v>302</v>
      </c>
      <c r="L13" s="3"/>
      <c r="M13" s="2" t="s">
        <v>303</v>
      </c>
      <c r="N13" s="371">
        <v>832</v>
      </c>
      <c r="O13" s="76">
        <v>87</v>
      </c>
      <c r="P13" s="76">
        <v>78</v>
      </c>
      <c r="Q13" s="170">
        <v>16</v>
      </c>
      <c r="R13" s="170">
        <v>29</v>
      </c>
      <c r="S13" s="171">
        <f t="shared" si="1"/>
        <v>836</v>
      </c>
      <c r="T13" s="172">
        <f>'Rregjistrimet 9 Vjeçare'!AH13</f>
        <v>836</v>
      </c>
      <c r="U13" s="54">
        <v>15</v>
      </c>
      <c r="V13" s="54">
        <v>1</v>
      </c>
      <c r="W13" s="54"/>
      <c r="X13" s="54">
        <v>21</v>
      </c>
      <c r="Y13" s="54">
        <v>6</v>
      </c>
      <c r="Z13" s="54">
        <v>2</v>
      </c>
      <c r="AA13" s="54"/>
      <c r="AB13" s="54"/>
      <c r="AC13" s="54"/>
      <c r="AD13" s="54"/>
      <c r="AE13" s="174">
        <f t="shared" si="0"/>
        <v>-4</v>
      </c>
      <c r="AF13" s="174">
        <f t="shared" si="2"/>
        <v>-4</v>
      </c>
    </row>
    <row r="14" spans="1:32" ht="14.1" customHeight="1">
      <c r="A14" s="2" t="s">
        <v>319</v>
      </c>
      <c r="B14" s="3" t="s">
        <v>320</v>
      </c>
      <c r="C14" s="1" t="s">
        <v>297</v>
      </c>
      <c r="D14" s="1" t="s">
        <v>297</v>
      </c>
      <c r="E14" s="2" t="s">
        <v>297</v>
      </c>
      <c r="F14" s="2" t="s">
        <v>297</v>
      </c>
      <c r="G14" s="1" t="s">
        <v>298</v>
      </c>
      <c r="H14" s="1" t="s">
        <v>299</v>
      </c>
      <c r="I14" s="4" t="s">
        <v>300</v>
      </c>
      <c r="J14" s="4" t="s">
        <v>301</v>
      </c>
      <c r="K14" s="4" t="s">
        <v>302</v>
      </c>
      <c r="L14" s="4" t="s">
        <v>321</v>
      </c>
      <c r="M14" s="2" t="s">
        <v>303</v>
      </c>
      <c r="N14" s="371">
        <v>376</v>
      </c>
      <c r="O14" s="76">
        <v>51</v>
      </c>
      <c r="P14" s="76">
        <v>31</v>
      </c>
      <c r="Q14" s="170">
        <v>19</v>
      </c>
      <c r="R14" s="170">
        <v>20</v>
      </c>
      <c r="S14" s="171">
        <f t="shared" si="1"/>
        <v>357</v>
      </c>
      <c r="T14" s="172">
        <f>'Rregjistrimet 9 Vjeçare'!AH14</f>
        <v>357</v>
      </c>
      <c r="U14" s="54">
        <v>13</v>
      </c>
      <c r="V14" s="54">
        <v>3</v>
      </c>
      <c r="W14" s="54">
        <v>1</v>
      </c>
      <c r="X14" s="54">
        <v>17</v>
      </c>
      <c r="Y14" s="54">
        <v>1</v>
      </c>
      <c r="Z14" s="54">
        <v>2</v>
      </c>
      <c r="AA14" s="54"/>
      <c r="AB14" s="54"/>
      <c r="AC14" s="54"/>
      <c r="AD14" s="54">
        <v>2</v>
      </c>
      <c r="AE14" s="174">
        <f t="shared" si="0"/>
        <v>19</v>
      </c>
      <c r="AF14" s="174">
        <f t="shared" si="2"/>
        <v>19</v>
      </c>
    </row>
    <row r="15" spans="1:32" ht="14.1" customHeight="1">
      <c r="A15" s="2" t="s">
        <v>322</v>
      </c>
      <c r="B15" s="3" t="s">
        <v>323</v>
      </c>
      <c r="C15" s="1" t="s">
        <v>297</v>
      </c>
      <c r="D15" s="1" t="s">
        <v>297</v>
      </c>
      <c r="E15" s="2" t="s">
        <v>297</v>
      </c>
      <c r="F15" s="2" t="s">
        <v>297</v>
      </c>
      <c r="G15" s="1" t="s">
        <v>298</v>
      </c>
      <c r="H15" s="1" t="s">
        <v>299</v>
      </c>
      <c r="I15" s="4" t="s">
        <v>300</v>
      </c>
      <c r="J15" s="4" t="s">
        <v>301</v>
      </c>
      <c r="K15" s="4" t="s">
        <v>302</v>
      </c>
      <c r="L15" s="3"/>
      <c r="M15" s="2" t="s">
        <v>303</v>
      </c>
      <c r="N15" s="371">
        <v>436</v>
      </c>
      <c r="O15" s="76">
        <v>45</v>
      </c>
      <c r="P15" s="76">
        <v>36</v>
      </c>
      <c r="Q15" s="170">
        <v>8</v>
      </c>
      <c r="R15" s="170">
        <v>23</v>
      </c>
      <c r="S15" s="171">
        <f t="shared" si="1"/>
        <v>442</v>
      </c>
      <c r="T15" s="172">
        <f>'Rregjistrimet 9 Vjeçare'!AH15</f>
        <v>442</v>
      </c>
      <c r="U15" s="54">
        <v>8</v>
      </c>
      <c r="V15" s="54"/>
      <c r="W15" s="54"/>
      <c r="X15" s="54">
        <v>17</v>
      </c>
      <c r="Y15" s="54">
        <v>4</v>
      </c>
      <c r="Z15" s="54">
        <v>2</v>
      </c>
      <c r="AA15" s="54"/>
      <c r="AB15" s="54"/>
      <c r="AC15" s="54"/>
      <c r="AD15" s="54"/>
      <c r="AE15" s="174">
        <f t="shared" si="0"/>
        <v>-6</v>
      </c>
      <c r="AF15" s="174">
        <f t="shared" si="2"/>
        <v>-6</v>
      </c>
    </row>
    <row r="16" spans="1:32" ht="14.1" customHeight="1">
      <c r="A16" s="2" t="s">
        <v>324</v>
      </c>
      <c r="B16" s="3" t="s">
        <v>325</v>
      </c>
      <c r="C16" s="1" t="s">
        <v>297</v>
      </c>
      <c r="D16" s="1" t="s">
        <v>297</v>
      </c>
      <c r="E16" s="2" t="s">
        <v>297</v>
      </c>
      <c r="F16" s="2" t="s">
        <v>297</v>
      </c>
      <c r="G16" s="1" t="s">
        <v>298</v>
      </c>
      <c r="H16" s="1" t="s">
        <v>299</v>
      </c>
      <c r="I16" s="4" t="s">
        <v>300</v>
      </c>
      <c r="J16" s="4" t="s">
        <v>301</v>
      </c>
      <c r="K16" s="4" t="s">
        <v>302</v>
      </c>
      <c r="L16" s="4"/>
      <c r="M16" s="2" t="s">
        <v>303</v>
      </c>
      <c r="N16" s="371">
        <v>513</v>
      </c>
      <c r="O16" s="76">
        <v>52</v>
      </c>
      <c r="P16" s="76">
        <v>50</v>
      </c>
      <c r="Q16" s="170">
        <v>33</v>
      </c>
      <c r="R16" s="170">
        <v>26</v>
      </c>
      <c r="S16" s="171">
        <f t="shared" si="1"/>
        <v>504</v>
      </c>
      <c r="T16" s="172">
        <f>'Rregjistrimet 9 Vjeçare'!AH16</f>
        <v>504</v>
      </c>
      <c r="U16" s="54">
        <v>20</v>
      </c>
      <c r="V16" s="54">
        <v>1</v>
      </c>
      <c r="W16" s="54">
        <v>12</v>
      </c>
      <c r="X16" s="54">
        <v>22</v>
      </c>
      <c r="Y16" s="54">
        <v>4</v>
      </c>
      <c r="Z16" s="54"/>
      <c r="AA16" s="54"/>
      <c r="AB16" s="54"/>
      <c r="AC16" s="54"/>
      <c r="AD16" s="54"/>
      <c r="AE16" s="174">
        <f t="shared" si="0"/>
        <v>9</v>
      </c>
      <c r="AF16" s="174">
        <f t="shared" si="2"/>
        <v>9</v>
      </c>
    </row>
    <row r="17" spans="1:32" ht="14.1" customHeight="1">
      <c r="A17" s="2" t="s">
        <v>326</v>
      </c>
      <c r="B17" s="3" t="s">
        <v>327</v>
      </c>
      <c r="C17" s="1" t="s">
        <v>297</v>
      </c>
      <c r="D17" s="1" t="s">
        <v>297</v>
      </c>
      <c r="E17" s="2" t="s">
        <v>297</v>
      </c>
      <c r="F17" s="2" t="s">
        <v>297</v>
      </c>
      <c r="G17" s="1" t="s">
        <v>298</v>
      </c>
      <c r="H17" s="1" t="s">
        <v>299</v>
      </c>
      <c r="I17" s="4" t="s">
        <v>300</v>
      </c>
      <c r="J17" s="4" t="s">
        <v>301</v>
      </c>
      <c r="K17" s="4" t="s">
        <v>302</v>
      </c>
      <c r="L17" s="3"/>
      <c r="M17" s="2" t="s">
        <v>303</v>
      </c>
      <c r="N17" s="371">
        <v>497</v>
      </c>
      <c r="O17" s="76">
        <v>81</v>
      </c>
      <c r="P17" s="76">
        <v>33</v>
      </c>
      <c r="Q17" s="170">
        <v>29</v>
      </c>
      <c r="R17" s="170">
        <v>21</v>
      </c>
      <c r="S17" s="171">
        <f t="shared" si="1"/>
        <v>441</v>
      </c>
      <c r="T17" s="172">
        <f>'Rregjistrimet 9 Vjeçare'!AH17</f>
        <v>441</v>
      </c>
      <c r="U17" s="54">
        <v>15</v>
      </c>
      <c r="V17" s="54">
        <v>2</v>
      </c>
      <c r="W17" s="54">
        <v>12</v>
      </c>
      <c r="X17" s="54">
        <v>18</v>
      </c>
      <c r="Y17" s="54">
        <v>2</v>
      </c>
      <c r="Z17" s="54">
        <v>1</v>
      </c>
      <c r="AA17" s="54"/>
      <c r="AB17" s="54"/>
      <c r="AC17" s="54"/>
      <c r="AD17" s="54"/>
      <c r="AE17" s="174">
        <f t="shared" si="0"/>
        <v>56</v>
      </c>
      <c r="AF17" s="174">
        <f t="shared" si="2"/>
        <v>56</v>
      </c>
    </row>
    <row r="18" spans="1:32" ht="14.1" customHeight="1">
      <c r="A18" s="2" t="s">
        <v>328</v>
      </c>
      <c r="B18" s="3" t="s">
        <v>329</v>
      </c>
      <c r="C18" s="1" t="s">
        <v>297</v>
      </c>
      <c r="D18" s="1" t="s">
        <v>297</v>
      </c>
      <c r="E18" s="2" t="s">
        <v>297</v>
      </c>
      <c r="F18" s="2" t="s">
        <v>297</v>
      </c>
      <c r="G18" s="1" t="s">
        <v>298</v>
      </c>
      <c r="H18" s="1" t="s">
        <v>299</v>
      </c>
      <c r="I18" s="4" t="s">
        <v>300</v>
      </c>
      <c r="J18" s="4" t="s">
        <v>301</v>
      </c>
      <c r="K18" s="4" t="s">
        <v>302</v>
      </c>
      <c r="L18" s="3"/>
      <c r="M18" s="2" t="s">
        <v>303</v>
      </c>
      <c r="N18" s="371">
        <v>292</v>
      </c>
      <c r="O18" s="76">
        <v>39</v>
      </c>
      <c r="P18" s="76">
        <v>26</v>
      </c>
      <c r="Q18" s="170">
        <v>12</v>
      </c>
      <c r="R18" s="170">
        <v>15</v>
      </c>
      <c r="S18" s="171">
        <f t="shared" si="1"/>
        <v>282</v>
      </c>
      <c r="T18" s="172">
        <f>'Rregjistrimet 9 Vjeçare'!AH18</f>
        <v>282</v>
      </c>
      <c r="U18" s="54">
        <v>11</v>
      </c>
      <c r="V18" s="54"/>
      <c r="W18" s="54">
        <v>1</v>
      </c>
      <c r="X18" s="54">
        <v>12</v>
      </c>
      <c r="Y18" s="54">
        <v>1</v>
      </c>
      <c r="Z18" s="54">
        <v>2</v>
      </c>
      <c r="AA18" s="54"/>
      <c r="AB18" s="54"/>
      <c r="AC18" s="54"/>
      <c r="AD18" s="54"/>
      <c r="AE18" s="174">
        <f t="shared" si="0"/>
        <v>10</v>
      </c>
      <c r="AF18" s="174">
        <f t="shared" si="2"/>
        <v>10</v>
      </c>
    </row>
    <row r="19" spans="1:32" ht="14.1" customHeight="1">
      <c r="A19" s="2" t="s">
        <v>330</v>
      </c>
      <c r="B19" s="3" t="s">
        <v>331</v>
      </c>
      <c r="C19" s="1" t="s">
        <v>297</v>
      </c>
      <c r="D19" s="1" t="s">
        <v>297</v>
      </c>
      <c r="E19" s="2" t="s">
        <v>297</v>
      </c>
      <c r="F19" s="2" t="s">
        <v>297</v>
      </c>
      <c r="G19" s="1" t="s">
        <v>298</v>
      </c>
      <c r="H19" s="1" t="s">
        <v>299</v>
      </c>
      <c r="I19" s="4" t="s">
        <v>300</v>
      </c>
      <c r="J19" s="4" t="s">
        <v>301</v>
      </c>
      <c r="K19" s="4" t="s">
        <v>302</v>
      </c>
      <c r="L19" s="4"/>
      <c r="M19" s="2" t="s">
        <v>303</v>
      </c>
      <c r="N19" s="371">
        <v>1181</v>
      </c>
      <c r="O19" s="76">
        <v>146</v>
      </c>
      <c r="P19" s="76">
        <v>100</v>
      </c>
      <c r="Q19" s="170">
        <v>63</v>
      </c>
      <c r="R19" s="170">
        <v>25</v>
      </c>
      <c r="S19" s="171">
        <f t="shared" si="1"/>
        <v>1097</v>
      </c>
      <c r="T19" s="172">
        <f>'Rregjistrimet 9 Vjeçare'!AH19</f>
        <v>1097</v>
      </c>
      <c r="U19" s="54">
        <v>44</v>
      </c>
      <c r="V19" s="54">
        <v>2</v>
      </c>
      <c r="W19" s="54">
        <v>17</v>
      </c>
      <c r="X19" s="54">
        <v>17</v>
      </c>
      <c r="Y19" s="54">
        <v>2</v>
      </c>
      <c r="Z19" s="54">
        <v>6</v>
      </c>
      <c r="AA19" s="54"/>
      <c r="AB19" s="54"/>
      <c r="AC19" s="54"/>
      <c r="AD19" s="54"/>
      <c r="AE19" s="174">
        <f t="shared" si="0"/>
        <v>84</v>
      </c>
      <c r="AF19" s="174">
        <f t="shared" si="2"/>
        <v>84</v>
      </c>
    </row>
    <row r="20" spans="1:32" ht="14.1" customHeight="1">
      <c r="A20" s="2" t="s">
        <v>332</v>
      </c>
      <c r="B20" s="3" t="s">
        <v>333</v>
      </c>
      <c r="C20" s="1" t="s">
        <v>297</v>
      </c>
      <c r="D20" s="1" t="s">
        <v>297</v>
      </c>
      <c r="E20" s="2" t="s">
        <v>297</v>
      </c>
      <c r="F20" s="2" t="s">
        <v>297</v>
      </c>
      <c r="G20" s="1" t="s">
        <v>298</v>
      </c>
      <c r="H20" s="1" t="s">
        <v>299</v>
      </c>
      <c r="I20" s="4" t="s">
        <v>300</v>
      </c>
      <c r="J20" s="4" t="s">
        <v>301</v>
      </c>
      <c r="K20" s="4" t="s">
        <v>302</v>
      </c>
      <c r="L20" s="4"/>
      <c r="M20" s="2" t="s">
        <v>303</v>
      </c>
      <c r="N20" s="371">
        <v>74</v>
      </c>
      <c r="O20" s="76">
        <v>12</v>
      </c>
      <c r="P20" s="76">
        <v>6</v>
      </c>
      <c r="Q20" s="170">
        <v>1</v>
      </c>
      <c r="R20" s="170">
        <v>2</v>
      </c>
      <c r="S20" s="171">
        <f t="shared" si="1"/>
        <v>69</v>
      </c>
      <c r="T20" s="172">
        <f>'Rregjistrimet 9 Vjeçare'!AH20</f>
        <v>69</v>
      </c>
      <c r="U20" s="54">
        <v>1</v>
      </c>
      <c r="V20" s="54"/>
      <c r="W20" s="54"/>
      <c r="X20" s="54"/>
      <c r="Y20" s="54"/>
      <c r="Z20" s="54">
        <v>2</v>
      </c>
      <c r="AA20" s="54"/>
      <c r="AB20" s="54"/>
      <c r="AC20" s="54"/>
      <c r="AD20" s="54"/>
      <c r="AE20" s="174">
        <f t="shared" si="0"/>
        <v>5</v>
      </c>
      <c r="AF20" s="174">
        <f t="shared" si="2"/>
        <v>5</v>
      </c>
    </row>
    <row r="21" spans="1:32" ht="14.1" customHeight="1">
      <c r="A21" s="2" t="s">
        <v>334</v>
      </c>
      <c r="B21" s="3" t="s">
        <v>1216</v>
      </c>
      <c r="C21" s="1" t="s">
        <v>297</v>
      </c>
      <c r="D21" s="1" t="s">
        <v>297</v>
      </c>
      <c r="E21" s="2" t="s">
        <v>297</v>
      </c>
      <c r="F21" s="2" t="s">
        <v>297</v>
      </c>
      <c r="G21" s="1" t="s">
        <v>298</v>
      </c>
      <c r="H21" s="1" t="s">
        <v>299</v>
      </c>
      <c r="I21" s="4" t="s">
        <v>300</v>
      </c>
      <c r="J21" s="4" t="s">
        <v>301</v>
      </c>
      <c r="K21" s="4" t="s">
        <v>302</v>
      </c>
      <c r="L21" s="4"/>
      <c r="M21" s="2" t="s">
        <v>303</v>
      </c>
      <c r="N21" s="371">
        <v>169</v>
      </c>
      <c r="O21" s="76">
        <v>17</v>
      </c>
      <c r="P21" s="76">
        <v>21</v>
      </c>
      <c r="Q21" s="170">
        <v>1</v>
      </c>
      <c r="R21" s="170"/>
      <c r="S21" s="171">
        <f t="shared" si="1"/>
        <v>172</v>
      </c>
      <c r="T21" s="172">
        <f>'Rregjistrimet 9 Vjeçare'!AH21</f>
        <v>172</v>
      </c>
      <c r="U21" s="54"/>
      <c r="V21" s="54"/>
      <c r="W21" s="54">
        <v>1</v>
      </c>
      <c r="X21" s="54"/>
      <c r="Y21" s="54"/>
      <c r="Z21" s="54"/>
      <c r="AA21" s="54"/>
      <c r="AB21" s="54"/>
      <c r="AC21" s="54"/>
      <c r="AD21" s="54"/>
      <c r="AE21" s="174">
        <f t="shared" si="0"/>
        <v>-3</v>
      </c>
      <c r="AF21" s="174">
        <f t="shared" si="2"/>
        <v>-3</v>
      </c>
    </row>
    <row r="22" spans="1:32" ht="14.1" customHeight="1">
      <c r="A22" s="2" t="s">
        <v>335</v>
      </c>
      <c r="B22" s="3" t="s">
        <v>336</v>
      </c>
      <c r="C22" s="1" t="s">
        <v>297</v>
      </c>
      <c r="D22" s="1" t="s">
        <v>297</v>
      </c>
      <c r="E22" s="2" t="s">
        <v>297</v>
      </c>
      <c r="F22" s="2" t="s">
        <v>297</v>
      </c>
      <c r="G22" s="1" t="s">
        <v>298</v>
      </c>
      <c r="H22" s="1" t="s">
        <v>299</v>
      </c>
      <c r="I22" s="4" t="s">
        <v>300</v>
      </c>
      <c r="J22" s="4" t="s">
        <v>301</v>
      </c>
      <c r="K22" s="4" t="s">
        <v>302</v>
      </c>
      <c r="L22" s="4"/>
      <c r="M22" s="2" t="s">
        <v>303</v>
      </c>
      <c r="N22" s="371">
        <v>133</v>
      </c>
      <c r="O22" s="76">
        <v>17</v>
      </c>
      <c r="P22" s="76">
        <v>13</v>
      </c>
      <c r="Q22" s="170">
        <v>2</v>
      </c>
      <c r="R22" s="170">
        <v>2</v>
      </c>
      <c r="S22" s="171">
        <f t="shared" si="1"/>
        <v>129</v>
      </c>
      <c r="T22" s="172">
        <f>'Rregjistrimet 9 Vjeçare'!AH22</f>
        <v>129</v>
      </c>
      <c r="U22" s="54">
        <v>2</v>
      </c>
      <c r="V22" s="54"/>
      <c r="W22" s="54"/>
      <c r="X22" s="54">
        <v>2</v>
      </c>
      <c r="Y22" s="54"/>
      <c r="Z22" s="54"/>
      <c r="AA22" s="54"/>
      <c r="AB22" s="54"/>
      <c r="AC22" s="54"/>
      <c r="AD22" s="54"/>
      <c r="AE22" s="174">
        <f t="shared" si="0"/>
        <v>4</v>
      </c>
      <c r="AF22" s="174">
        <f t="shared" si="2"/>
        <v>4</v>
      </c>
    </row>
    <row r="23" spans="1:32" ht="14.1" customHeight="1">
      <c r="A23" s="2" t="s">
        <v>337</v>
      </c>
      <c r="B23" s="3" t="s">
        <v>338</v>
      </c>
      <c r="C23" s="1" t="s">
        <v>297</v>
      </c>
      <c r="D23" s="1" t="s">
        <v>297</v>
      </c>
      <c r="E23" s="2" t="s">
        <v>297</v>
      </c>
      <c r="F23" s="2" t="s">
        <v>297</v>
      </c>
      <c r="G23" s="1" t="s">
        <v>298</v>
      </c>
      <c r="H23" s="1" t="s">
        <v>299</v>
      </c>
      <c r="I23" s="4" t="s">
        <v>300</v>
      </c>
      <c r="J23" s="4" t="s">
        <v>339</v>
      </c>
      <c r="K23" s="4" t="s">
        <v>340</v>
      </c>
      <c r="L23" s="4"/>
      <c r="M23" s="2" t="s">
        <v>341</v>
      </c>
      <c r="N23" s="371">
        <v>156</v>
      </c>
      <c r="O23" s="76">
        <v>20</v>
      </c>
      <c r="P23" s="76">
        <v>11</v>
      </c>
      <c r="Q23" s="170">
        <v>7</v>
      </c>
      <c r="R23" s="170">
        <v>13</v>
      </c>
      <c r="S23" s="171">
        <f t="shared" si="1"/>
        <v>153</v>
      </c>
      <c r="T23" s="172">
        <f>'Rregjistrimet 9 Vjeçare'!AH23</f>
        <v>153</v>
      </c>
      <c r="U23" s="54">
        <v>5</v>
      </c>
      <c r="V23" s="54">
        <v>1</v>
      </c>
      <c r="W23" s="54">
        <v>1</v>
      </c>
      <c r="X23" s="54">
        <v>13</v>
      </c>
      <c r="Y23" s="54"/>
      <c r="Z23" s="54"/>
      <c r="AA23" s="54"/>
      <c r="AB23" s="54"/>
      <c r="AC23" s="54"/>
      <c r="AD23" s="54"/>
      <c r="AE23" s="174">
        <f t="shared" si="0"/>
        <v>3</v>
      </c>
      <c r="AF23" s="174">
        <f t="shared" si="2"/>
        <v>3</v>
      </c>
    </row>
    <row r="24" spans="1:32" ht="14.1" customHeight="1">
      <c r="A24" s="2" t="s">
        <v>342</v>
      </c>
      <c r="B24" s="3" t="s">
        <v>343</v>
      </c>
      <c r="C24" s="1" t="s">
        <v>297</v>
      </c>
      <c r="D24" s="1" t="s">
        <v>297</v>
      </c>
      <c r="E24" s="2" t="s">
        <v>297</v>
      </c>
      <c r="F24" s="2" t="s">
        <v>297</v>
      </c>
      <c r="G24" s="1" t="s">
        <v>298</v>
      </c>
      <c r="H24" s="1" t="s">
        <v>299</v>
      </c>
      <c r="I24" s="4" t="s">
        <v>300</v>
      </c>
      <c r="J24" s="4" t="s">
        <v>301</v>
      </c>
      <c r="K24" s="4" t="s">
        <v>302</v>
      </c>
      <c r="L24" s="4"/>
      <c r="M24" s="2" t="s">
        <v>344</v>
      </c>
      <c r="N24" s="371">
        <v>86</v>
      </c>
      <c r="O24" s="76">
        <v>8</v>
      </c>
      <c r="P24" s="76">
        <v>10</v>
      </c>
      <c r="Q24" s="170">
        <v>1</v>
      </c>
      <c r="R24" s="170">
        <v>2</v>
      </c>
      <c r="S24" s="171">
        <f t="shared" si="1"/>
        <v>89</v>
      </c>
      <c r="T24" s="172">
        <f>'Rregjistrimet 9 Vjeçare'!AH24</f>
        <v>89</v>
      </c>
      <c r="U24" s="54"/>
      <c r="V24" s="54"/>
      <c r="W24" s="54"/>
      <c r="X24" s="54">
        <v>1</v>
      </c>
      <c r="Y24" s="54">
        <v>1</v>
      </c>
      <c r="Z24" s="54"/>
      <c r="AA24" s="54">
        <v>1</v>
      </c>
      <c r="AB24" s="54"/>
      <c r="AC24" s="54"/>
      <c r="AD24" s="54"/>
      <c r="AE24" s="174">
        <f t="shared" si="0"/>
        <v>-3</v>
      </c>
      <c r="AF24" s="174">
        <f t="shared" si="2"/>
        <v>-3</v>
      </c>
    </row>
    <row r="25" spans="1:32" ht="14.1" customHeight="1">
      <c r="A25" s="2" t="s">
        <v>345</v>
      </c>
      <c r="B25" s="3" t="s">
        <v>346</v>
      </c>
      <c r="C25" s="1" t="s">
        <v>297</v>
      </c>
      <c r="D25" s="1" t="s">
        <v>297</v>
      </c>
      <c r="E25" s="2" t="s">
        <v>297</v>
      </c>
      <c r="F25" s="2" t="s">
        <v>297</v>
      </c>
      <c r="G25" s="1" t="s">
        <v>298</v>
      </c>
      <c r="H25" s="1" t="s">
        <v>299</v>
      </c>
      <c r="I25" s="4" t="s">
        <v>300</v>
      </c>
      <c r="J25" s="4" t="s">
        <v>301</v>
      </c>
      <c r="K25" s="4" t="s">
        <v>302</v>
      </c>
      <c r="L25" s="4"/>
      <c r="M25" s="2" t="s">
        <v>303</v>
      </c>
      <c r="N25" s="371">
        <v>111</v>
      </c>
      <c r="O25" s="76">
        <v>6</v>
      </c>
      <c r="P25" s="76">
        <v>9</v>
      </c>
      <c r="Q25" s="170">
        <v>1</v>
      </c>
      <c r="R25" s="170"/>
      <c r="S25" s="171">
        <f t="shared" si="1"/>
        <v>113</v>
      </c>
      <c r="T25" s="172">
        <f>'Rregjistrimet 9 Vjeçare'!AH25</f>
        <v>113</v>
      </c>
      <c r="U25" s="54">
        <v>1</v>
      </c>
      <c r="V25" s="54"/>
      <c r="W25" s="54"/>
      <c r="X25" s="54"/>
      <c r="Y25" s="54"/>
      <c r="Z25" s="54"/>
      <c r="AA25" s="54"/>
      <c r="AB25" s="54"/>
      <c r="AC25" s="54"/>
      <c r="AD25" s="54"/>
      <c r="AE25" s="174">
        <f t="shared" si="0"/>
        <v>-2</v>
      </c>
      <c r="AF25" s="174">
        <f t="shared" si="2"/>
        <v>-2</v>
      </c>
    </row>
    <row r="26" spans="1:32" ht="14.1" customHeight="1">
      <c r="A26" s="2" t="s">
        <v>347</v>
      </c>
      <c r="B26" s="3" t="s">
        <v>346</v>
      </c>
      <c r="C26" s="1" t="s">
        <v>297</v>
      </c>
      <c r="D26" s="1" t="s">
        <v>297</v>
      </c>
      <c r="E26" s="2" t="s">
        <v>297</v>
      </c>
      <c r="F26" s="2" t="s">
        <v>297</v>
      </c>
      <c r="G26" s="1" t="s">
        <v>298</v>
      </c>
      <c r="H26" s="1" t="s">
        <v>299</v>
      </c>
      <c r="I26" s="4" t="s">
        <v>300</v>
      </c>
      <c r="J26" s="4" t="s">
        <v>301</v>
      </c>
      <c r="K26" s="4" t="s">
        <v>315</v>
      </c>
      <c r="L26" s="4" t="s">
        <v>345</v>
      </c>
      <c r="M26" s="2" t="s">
        <v>303</v>
      </c>
      <c r="N26" s="371">
        <v>45</v>
      </c>
      <c r="O26" s="76">
        <v>4</v>
      </c>
      <c r="P26" s="76">
        <v>5</v>
      </c>
      <c r="Q26" s="170"/>
      <c r="R26" s="170"/>
      <c r="S26" s="171">
        <f t="shared" si="1"/>
        <v>46</v>
      </c>
      <c r="T26" s="172">
        <f>'Rregjistrimet 9 Vjeçare'!AH26</f>
        <v>46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174">
        <f t="shared" si="0"/>
        <v>-1</v>
      </c>
      <c r="AF26" s="174">
        <f t="shared" si="2"/>
        <v>-1</v>
      </c>
    </row>
    <row r="27" spans="1:32" ht="14.1" customHeight="1">
      <c r="A27" s="2" t="s">
        <v>348</v>
      </c>
      <c r="B27" s="29" t="s">
        <v>349</v>
      </c>
      <c r="C27" s="28" t="s">
        <v>297</v>
      </c>
      <c r="D27" s="28" t="s">
        <v>297</v>
      </c>
      <c r="E27" s="28" t="s">
        <v>350</v>
      </c>
      <c r="F27" s="28" t="s">
        <v>351</v>
      </c>
      <c r="G27" s="28" t="s">
        <v>352</v>
      </c>
      <c r="H27" s="28" t="s">
        <v>353</v>
      </c>
      <c r="I27" s="28" t="s">
        <v>300</v>
      </c>
      <c r="J27" s="30" t="s">
        <v>301</v>
      </c>
      <c r="K27" s="30" t="s">
        <v>302</v>
      </c>
      <c r="L27" s="28" t="s">
        <v>321</v>
      </c>
      <c r="M27" s="28" t="s">
        <v>303</v>
      </c>
      <c r="N27" s="371">
        <v>333</v>
      </c>
      <c r="O27" s="76">
        <v>49</v>
      </c>
      <c r="P27" s="76">
        <v>32</v>
      </c>
      <c r="Q27" s="170">
        <v>6</v>
      </c>
      <c r="R27" s="170">
        <v>6</v>
      </c>
      <c r="S27" s="171">
        <f t="shared" si="1"/>
        <v>316</v>
      </c>
      <c r="T27" s="172">
        <f>'Rregjistrimet 9 Vjeçare'!AH27</f>
        <v>316</v>
      </c>
      <c r="U27" s="54">
        <v>6</v>
      </c>
      <c r="V27" s="54"/>
      <c r="W27" s="54"/>
      <c r="X27" s="54">
        <v>1</v>
      </c>
      <c r="Y27" s="54">
        <v>1</v>
      </c>
      <c r="Z27" s="54">
        <v>4</v>
      </c>
      <c r="AA27" s="54"/>
      <c r="AB27" s="54"/>
      <c r="AC27" s="54"/>
      <c r="AD27" s="54"/>
      <c r="AE27" s="174">
        <f t="shared" si="0"/>
        <v>17</v>
      </c>
      <c r="AF27" s="174">
        <f t="shared" si="2"/>
        <v>17</v>
      </c>
    </row>
    <row r="28" spans="1:32" ht="14.1" customHeight="1">
      <c r="A28" s="2" t="s">
        <v>354</v>
      </c>
      <c r="B28" s="29" t="s">
        <v>355</v>
      </c>
      <c r="C28" s="28" t="s">
        <v>297</v>
      </c>
      <c r="D28" s="28" t="s">
        <v>297</v>
      </c>
      <c r="E28" s="28" t="s">
        <v>350</v>
      </c>
      <c r="F28" s="31" t="s">
        <v>356</v>
      </c>
      <c r="G28" s="28" t="s">
        <v>352</v>
      </c>
      <c r="H28" s="28" t="s">
        <v>353</v>
      </c>
      <c r="I28" s="28" t="s">
        <v>300</v>
      </c>
      <c r="J28" s="30" t="s">
        <v>301</v>
      </c>
      <c r="K28" s="30" t="s">
        <v>302</v>
      </c>
      <c r="L28" s="28"/>
      <c r="M28" s="28" t="s">
        <v>303</v>
      </c>
      <c r="N28" s="371">
        <v>297</v>
      </c>
      <c r="O28" s="76">
        <v>43</v>
      </c>
      <c r="P28" s="76">
        <v>25</v>
      </c>
      <c r="Q28" s="170">
        <v>17</v>
      </c>
      <c r="R28" s="170">
        <v>3</v>
      </c>
      <c r="S28" s="171">
        <f t="shared" si="1"/>
        <v>265</v>
      </c>
      <c r="T28" s="172">
        <f>'Rregjistrimet 9 Vjeçare'!AH28</f>
        <v>265</v>
      </c>
      <c r="U28" s="54">
        <v>17</v>
      </c>
      <c r="V28" s="54"/>
      <c r="W28" s="54"/>
      <c r="X28" s="54"/>
      <c r="Y28" s="54">
        <v>1</v>
      </c>
      <c r="Z28" s="54">
        <v>2</v>
      </c>
      <c r="AA28" s="54"/>
      <c r="AB28" s="54"/>
      <c r="AC28" s="54"/>
      <c r="AD28" s="54"/>
      <c r="AE28" s="174">
        <f t="shared" si="0"/>
        <v>32</v>
      </c>
      <c r="AF28" s="174">
        <f t="shared" si="2"/>
        <v>32</v>
      </c>
    </row>
    <row r="29" spans="1:32" ht="14.1" customHeight="1">
      <c r="A29" s="2" t="s">
        <v>357</v>
      </c>
      <c r="B29" s="29" t="s">
        <v>358</v>
      </c>
      <c r="C29" s="28" t="s">
        <v>297</v>
      </c>
      <c r="D29" s="28" t="s">
        <v>297</v>
      </c>
      <c r="E29" s="28" t="s">
        <v>350</v>
      </c>
      <c r="F29" s="32" t="s">
        <v>359</v>
      </c>
      <c r="G29" s="28" t="s">
        <v>352</v>
      </c>
      <c r="H29" s="28" t="s">
        <v>353</v>
      </c>
      <c r="I29" s="28" t="s">
        <v>300</v>
      </c>
      <c r="J29" s="30" t="s">
        <v>301</v>
      </c>
      <c r="K29" s="30" t="s">
        <v>302</v>
      </c>
      <c r="L29" s="28"/>
      <c r="M29" s="28" t="s">
        <v>303</v>
      </c>
      <c r="N29" s="371">
        <v>493</v>
      </c>
      <c r="O29" s="76">
        <v>53</v>
      </c>
      <c r="P29" s="76">
        <v>53</v>
      </c>
      <c r="Q29" s="170">
        <v>8</v>
      </c>
      <c r="R29" s="170">
        <v>7</v>
      </c>
      <c r="S29" s="171">
        <f t="shared" si="1"/>
        <v>492</v>
      </c>
      <c r="T29" s="172">
        <f>'Rregjistrimet 9 Vjeçare'!AH29</f>
        <v>492</v>
      </c>
      <c r="U29" s="54">
        <v>6</v>
      </c>
      <c r="V29" s="54">
        <v>2</v>
      </c>
      <c r="W29" s="54"/>
      <c r="X29" s="54">
        <v>3</v>
      </c>
      <c r="Y29" s="54">
        <v>2</v>
      </c>
      <c r="Z29" s="54">
        <v>2</v>
      </c>
      <c r="AA29" s="54"/>
      <c r="AB29" s="54"/>
      <c r="AC29" s="54"/>
      <c r="AD29" s="54"/>
      <c r="AE29" s="174">
        <f t="shared" si="0"/>
        <v>1</v>
      </c>
      <c r="AF29" s="174">
        <f t="shared" si="2"/>
        <v>1</v>
      </c>
    </row>
    <row r="30" spans="1:32" ht="14.1" customHeight="1">
      <c r="A30" s="2" t="s">
        <v>360</v>
      </c>
      <c r="B30" s="31" t="s">
        <v>361</v>
      </c>
      <c r="C30" s="28" t="s">
        <v>297</v>
      </c>
      <c r="D30" s="28" t="s">
        <v>297</v>
      </c>
      <c r="E30" s="28" t="s">
        <v>350</v>
      </c>
      <c r="F30" s="28" t="s">
        <v>362</v>
      </c>
      <c r="G30" s="28" t="s">
        <v>352</v>
      </c>
      <c r="H30" s="28" t="s">
        <v>353</v>
      </c>
      <c r="I30" s="28" t="s">
        <v>300</v>
      </c>
      <c r="J30" s="30" t="s">
        <v>301</v>
      </c>
      <c r="K30" s="30" t="s">
        <v>302</v>
      </c>
      <c r="L30" s="28" t="s">
        <v>52</v>
      </c>
      <c r="M30" s="28" t="s">
        <v>303</v>
      </c>
      <c r="N30" s="371">
        <v>275</v>
      </c>
      <c r="O30" s="76">
        <v>33</v>
      </c>
      <c r="P30" s="76">
        <v>21</v>
      </c>
      <c r="Q30" s="170"/>
      <c r="R30" s="170"/>
      <c r="S30" s="171">
        <f t="shared" si="1"/>
        <v>263</v>
      </c>
      <c r="T30" s="172">
        <f>'Rregjistrimet 9 Vjeçare'!AH30</f>
        <v>263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174">
        <f t="shared" si="0"/>
        <v>12</v>
      </c>
      <c r="AF30" s="174">
        <f t="shared" si="2"/>
        <v>12</v>
      </c>
    </row>
    <row r="31" spans="1:32" ht="14.1" customHeight="1">
      <c r="A31" s="2" t="s">
        <v>363</v>
      </c>
      <c r="B31" s="31" t="s">
        <v>364</v>
      </c>
      <c r="C31" s="28" t="s">
        <v>297</v>
      </c>
      <c r="D31" s="28" t="s">
        <v>297</v>
      </c>
      <c r="E31" s="28" t="s">
        <v>350</v>
      </c>
      <c r="F31" s="31" t="s">
        <v>365</v>
      </c>
      <c r="G31" s="28" t="s">
        <v>352</v>
      </c>
      <c r="H31" s="28" t="s">
        <v>353</v>
      </c>
      <c r="I31" s="28" t="s">
        <v>300</v>
      </c>
      <c r="J31" s="30" t="s">
        <v>301</v>
      </c>
      <c r="K31" s="30" t="s">
        <v>302</v>
      </c>
      <c r="L31" s="28"/>
      <c r="M31" s="28" t="s">
        <v>303</v>
      </c>
      <c r="N31" s="371">
        <v>596</v>
      </c>
      <c r="O31" s="76">
        <v>66</v>
      </c>
      <c r="P31" s="76">
        <v>36</v>
      </c>
      <c r="Q31" s="170">
        <v>5</v>
      </c>
      <c r="R31" s="170">
        <v>8</v>
      </c>
      <c r="S31" s="171">
        <f t="shared" si="1"/>
        <v>569</v>
      </c>
      <c r="T31" s="172">
        <f>'Rregjistrimet 9 Vjeçare'!AH31</f>
        <v>569</v>
      </c>
      <c r="U31" s="54">
        <v>4</v>
      </c>
      <c r="V31" s="54">
        <v>1</v>
      </c>
      <c r="W31" s="54"/>
      <c r="X31" s="54">
        <v>6</v>
      </c>
      <c r="Y31" s="54">
        <v>1</v>
      </c>
      <c r="Z31" s="54">
        <v>1</v>
      </c>
      <c r="AA31" s="54"/>
      <c r="AB31" s="54"/>
      <c r="AC31" s="54"/>
      <c r="AD31" s="54"/>
      <c r="AE31" s="174">
        <f t="shared" si="0"/>
        <v>27</v>
      </c>
      <c r="AF31" s="174">
        <f t="shared" si="2"/>
        <v>27</v>
      </c>
    </row>
    <row r="32" spans="1:32" ht="14.1" customHeight="1">
      <c r="A32" s="2" t="s">
        <v>366</v>
      </c>
      <c r="B32" s="31" t="s">
        <v>367</v>
      </c>
      <c r="C32" s="28" t="s">
        <v>297</v>
      </c>
      <c r="D32" s="28" t="s">
        <v>297</v>
      </c>
      <c r="E32" s="28" t="s">
        <v>350</v>
      </c>
      <c r="F32" s="32" t="s">
        <v>368</v>
      </c>
      <c r="G32" s="28" t="s">
        <v>352</v>
      </c>
      <c r="H32" s="28" t="s">
        <v>353</v>
      </c>
      <c r="I32" s="28" t="s">
        <v>300</v>
      </c>
      <c r="J32" s="30" t="s">
        <v>301</v>
      </c>
      <c r="K32" s="30" t="s">
        <v>302</v>
      </c>
      <c r="L32" s="28"/>
      <c r="M32" s="28" t="s">
        <v>303</v>
      </c>
      <c r="N32" s="371">
        <v>324</v>
      </c>
      <c r="O32" s="76">
        <v>46</v>
      </c>
      <c r="P32" s="76">
        <v>25</v>
      </c>
      <c r="Q32" s="170">
        <v>2</v>
      </c>
      <c r="R32" s="170">
        <v>4</v>
      </c>
      <c r="S32" s="171">
        <f t="shared" si="1"/>
        <v>305</v>
      </c>
      <c r="T32" s="172">
        <f>'Rregjistrimet 9 Vjeçare'!AH32</f>
        <v>305</v>
      </c>
      <c r="U32" s="54">
        <v>2</v>
      </c>
      <c r="V32" s="54"/>
      <c r="W32" s="54"/>
      <c r="X32" s="54">
        <v>2</v>
      </c>
      <c r="Y32" s="54">
        <v>2</v>
      </c>
      <c r="Z32" s="54"/>
      <c r="AA32" s="54"/>
      <c r="AB32" s="54"/>
      <c r="AC32" s="54"/>
      <c r="AD32" s="54"/>
      <c r="AE32" s="174">
        <f t="shared" si="0"/>
        <v>19</v>
      </c>
      <c r="AF32" s="174">
        <f t="shared" si="2"/>
        <v>19</v>
      </c>
    </row>
    <row r="33" spans="1:32" ht="14.1" customHeight="1">
      <c r="A33" s="2" t="s">
        <v>369</v>
      </c>
      <c r="B33" s="31" t="s">
        <v>370</v>
      </c>
      <c r="C33" s="28" t="s">
        <v>297</v>
      </c>
      <c r="D33" s="28" t="s">
        <v>297</v>
      </c>
      <c r="E33" s="28" t="s">
        <v>350</v>
      </c>
      <c r="F33" s="29" t="s">
        <v>371</v>
      </c>
      <c r="G33" s="28" t="s">
        <v>352</v>
      </c>
      <c r="H33" s="28" t="s">
        <v>353</v>
      </c>
      <c r="I33" s="28" t="s">
        <v>300</v>
      </c>
      <c r="J33" s="30" t="s">
        <v>301</v>
      </c>
      <c r="K33" s="30" t="s">
        <v>302</v>
      </c>
      <c r="L33" s="28"/>
      <c r="M33" s="28" t="s">
        <v>303</v>
      </c>
      <c r="N33" s="371">
        <v>121</v>
      </c>
      <c r="O33" s="76">
        <v>10</v>
      </c>
      <c r="P33" s="76">
        <v>12</v>
      </c>
      <c r="Q33" s="170"/>
      <c r="R33" s="170">
        <v>1</v>
      </c>
      <c r="S33" s="171">
        <f t="shared" si="1"/>
        <v>124</v>
      </c>
      <c r="T33" s="172">
        <f>'Rregjistrimet 9 Vjeçare'!AH33</f>
        <v>124</v>
      </c>
      <c r="U33" s="54"/>
      <c r="V33" s="54"/>
      <c r="W33" s="54"/>
      <c r="X33" s="54">
        <v>1</v>
      </c>
      <c r="Y33" s="54"/>
      <c r="Z33" s="54"/>
      <c r="AA33" s="54"/>
      <c r="AB33" s="54"/>
      <c r="AC33" s="54"/>
      <c r="AD33" s="54"/>
      <c r="AE33" s="174">
        <f t="shared" si="0"/>
        <v>-3</v>
      </c>
      <c r="AF33" s="174">
        <f t="shared" si="2"/>
        <v>-3</v>
      </c>
    </row>
    <row r="34" spans="1:32" ht="14.1" customHeight="1">
      <c r="A34" s="2" t="s">
        <v>372</v>
      </c>
      <c r="B34" s="31" t="s">
        <v>373</v>
      </c>
      <c r="C34" s="28" t="s">
        <v>297</v>
      </c>
      <c r="D34" s="28" t="s">
        <v>297</v>
      </c>
      <c r="E34" s="28" t="s">
        <v>350</v>
      </c>
      <c r="F34" s="31" t="s">
        <v>374</v>
      </c>
      <c r="G34" s="28" t="s">
        <v>352</v>
      </c>
      <c r="H34" s="28" t="s">
        <v>353</v>
      </c>
      <c r="I34" s="28" t="s">
        <v>300</v>
      </c>
      <c r="J34" s="30" t="s">
        <v>301</v>
      </c>
      <c r="K34" s="30" t="s">
        <v>302</v>
      </c>
      <c r="L34" s="28"/>
      <c r="M34" s="28" t="s">
        <v>303</v>
      </c>
      <c r="N34" s="371">
        <v>216</v>
      </c>
      <c r="O34" s="76">
        <v>17</v>
      </c>
      <c r="P34" s="76">
        <v>17</v>
      </c>
      <c r="Q34" s="170">
        <v>3</v>
      </c>
      <c r="R34" s="170">
        <v>2</v>
      </c>
      <c r="S34" s="171">
        <f t="shared" si="1"/>
        <v>215</v>
      </c>
      <c r="T34" s="172">
        <f>'Rregjistrimet 9 Vjeçare'!AH34</f>
        <v>215</v>
      </c>
      <c r="U34" s="54">
        <v>3</v>
      </c>
      <c r="V34" s="54"/>
      <c r="W34" s="54"/>
      <c r="X34" s="54">
        <v>2</v>
      </c>
      <c r="Y34" s="54"/>
      <c r="Z34" s="54"/>
      <c r="AA34" s="54"/>
      <c r="AB34" s="54"/>
      <c r="AC34" s="54"/>
      <c r="AD34" s="54"/>
      <c r="AE34" s="174">
        <f t="shared" si="0"/>
        <v>1</v>
      </c>
      <c r="AF34" s="174">
        <f t="shared" si="2"/>
        <v>1</v>
      </c>
    </row>
    <row r="35" spans="1:32" ht="14.1" customHeight="1">
      <c r="A35" s="2" t="s">
        <v>375</v>
      </c>
      <c r="B35" s="31" t="s">
        <v>376</v>
      </c>
      <c r="C35" s="28" t="s">
        <v>297</v>
      </c>
      <c r="D35" s="28" t="s">
        <v>297</v>
      </c>
      <c r="E35" s="28" t="s">
        <v>350</v>
      </c>
      <c r="F35" s="28" t="s">
        <v>377</v>
      </c>
      <c r="G35" s="28" t="s">
        <v>352</v>
      </c>
      <c r="H35" s="28" t="s">
        <v>353</v>
      </c>
      <c r="I35" s="28" t="s">
        <v>300</v>
      </c>
      <c r="J35" s="30" t="s">
        <v>301</v>
      </c>
      <c r="K35" s="30" t="s">
        <v>302</v>
      </c>
      <c r="L35" s="28"/>
      <c r="M35" s="28" t="s">
        <v>303</v>
      </c>
      <c r="N35" s="371">
        <v>80</v>
      </c>
      <c r="O35" s="76">
        <v>12</v>
      </c>
      <c r="P35" s="76">
        <v>7</v>
      </c>
      <c r="Q35" s="170"/>
      <c r="R35" s="170">
        <v>4</v>
      </c>
      <c r="S35" s="171">
        <f t="shared" si="1"/>
        <v>79</v>
      </c>
      <c r="T35" s="172">
        <f>'Rregjistrimet 9 Vjeçare'!AH35</f>
        <v>79</v>
      </c>
      <c r="U35" s="54"/>
      <c r="V35" s="54"/>
      <c r="W35" s="54"/>
      <c r="X35" s="54">
        <v>4</v>
      </c>
      <c r="Y35" s="54"/>
      <c r="Z35" s="54"/>
      <c r="AA35" s="54"/>
      <c r="AB35" s="54"/>
      <c r="AC35" s="54"/>
      <c r="AD35" s="54"/>
      <c r="AE35" s="174">
        <f t="shared" si="0"/>
        <v>1</v>
      </c>
      <c r="AF35" s="174">
        <f t="shared" si="2"/>
        <v>1</v>
      </c>
    </row>
    <row r="36" spans="1:32" ht="14.1" customHeight="1">
      <c r="A36" s="2" t="s">
        <v>378</v>
      </c>
      <c r="B36" s="31" t="s">
        <v>379</v>
      </c>
      <c r="C36" s="27" t="s">
        <v>297</v>
      </c>
      <c r="D36" s="27" t="s">
        <v>297</v>
      </c>
      <c r="E36" s="27" t="s">
        <v>380</v>
      </c>
      <c r="F36" s="27" t="s">
        <v>381</v>
      </c>
      <c r="G36" s="27" t="s">
        <v>352</v>
      </c>
      <c r="H36" s="27" t="s">
        <v>353</v>
      </c>
      <c r="I36" s="27" t="s">
        <v>300</v>
      </c>
      <c r="J36" s="33" t="s">
        <v>301</v>
      </c>
      <c r="K36" s="33" t="s">
        <v>302</v>
      </c>
      <c r="L36" s="27"/>
      <c r="M36" s="28" t="s">
        <v>303</v>
      </c>
      <c r="N36" s="371">
        <v>163</v>
      </c>
      <c r="O36" s="76">
        <v>21</v>
      </c>
      <c r="P36" s="76">
        <v>16</v>
      </c>
      <c r="Q36" s="170">
        <v>5</v>
      </c>
      <c r="R36" s="170">
        <v>3</v>
      </c>
      <c r="S36" s="171">
        <f t="shared" si="1"/>
        <v>156</v>
      </c>
      <c r="T36" s="172">
        <f>'Rregjistrimet 9 Vjeçare'!AH36</f>
        <v>156</v>
      </c>
      <c r="U36" s="54">
        <v>3</v>
      </c>
      <c r="V36" s="54"/>
      <c r="W36" s="54">
        <v>2</v>
      </c>
      <c r="X36" s="54">
        <v>3</v>
      </c>
      <c r="Y36" s="54"/>
      <c r="Z36" s="54"/>
      <c r="AA36" s="54"/>
      <c r="AB36" s="54"/>
      <c r="AC36" s="54"/>
      <c r="AD36" s="54"/>
      <c r="AE36" s="174">
        <f t="shared" si="0"/>
        <v>7</v>
      </c>
      <c r="AF36" s="174">
        <f t="shared" si="2"/>
        <v>7</v>
      </c>
    </row>
    <row r="37" spans="1:32" ht="14.1" customHeight="1">
      <c r="A37" s="2" t="s">
        <v>382</v>
      </c>
      <c r="B37" s="31" t="s">
        <v>379</v>
      </c>
      <c r="C37" s="27" t="s">
        <v>297</v>
      </c>
      <c r="D37" s="27" t="s">
        <v>297</v>
      </c>
      <c r="E37" s="27" t="s">
        <v>380</v>
      </c>
      <c r="F37" s="27" t="s">
        <v>383</v>
      </c>
      <c r="G37" s="27" t="s">
        <v>352</v>
      </c>
      <c r="H37" s="27" t="s">
        <v>353</v>
      </c>
      <c r="I37" s="27" t="s">
        <v>300</v>
      </c>
      <c r="J37" s="33" t="s">
        <v>50</v>
      </c>
      <c r="K37" s="33" t="s">
        <v>315</v>
      </c>
      <c r="L37" s="27" t="s">
        <v>384</v>
      </c>
      <c r="M37" s="28" t="s">
        <v>303</v>
      </c>
      <c r="N37" s="371">
        <v>5</v>
      </c>
      <c r="O37" s="76">
        <v>0</v>
      </c>
      <c r="P37" s="76">
        <v>2</v>
      </c>
      <c r="Q37" s="170">
        <v>2</v>
      </c>
      <c r="R37" s="170">
        <v>0</v>
      </c>
      <c r="S37" s="171">
        <f t="shared" si="1"/>
        <v>5</v>
      </c>
      <c r="T37" s="172">
        <f>'Rregjistrimet 9 Vjeçare'!AH37</f>
        <v>5</v>
      </c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174">
        <f t="shared" si="0"/>
        <v>0</v>
      </c>
      <c r="AF37" s="174">
        <f t="shared" si="2"/>
        <v>0</v>
      </c>
    </row>
    <row r="38" spans="1:32" ht="14.1" customHeight="1">
      <c r="A38" s="2" t="s">
        <v>385</v>
      </c>
      <c r="B38" s="31" t="s">
        <v>386</v>
      </c>
      <c r="C38" s="27" t="s">
        <v>297</v>
      </c>
      <c r="D38" s="27" t="s">
        <v>297</v>
      </c>
      <c r="E38" s="27" t="s">
        <v>380</v>
      </c>
      <c r="F38" s="31" t="s">
        <v>387</v>
      </c>
      <c r="G38" s="27" t="s">
        <v>352</v>
      </c>
      <c r="H38" s="27" t="s">
        <v>353</v>
      </c>
      <c r="I38" s="27" t="s">
        <v>300</v>
      </c>
      <c r="J38" s="33" t="s">
        <v>301</v>
      </c>
      <c r="K38" s="33" t="s">
        <v>302</v>
      </c>
      <c r="L38" s="27"/>
      <c r="M38" s="28" t="s">
        <v>303</v>
      </c>
      <c r="N38" s="371">
        <v>83</v>
      </c>
      <c r="O38" s="76">
        <v>13</v>
      </c>
      <c r="P38" s="76">
        <v>3</v>
      </c>
      <c r="Q38" s="170">
        <v>1</v>
      </c>
      <c r="R38" s="170">
        <v>4</v>
      </c>
      <c r="S38" s="171">
        <f t="shared" si="1"/>
        <v>76</v>
      </c>
      <c r="T38" s="172">
        <f>'Rregjistrimet 9 Vjeçare'!AH38</f>
        <v>76</v>
      </c>
      <c r="U38" s="54">
        <v>1</v>
      </c>
      <c r="V38" s="54"/>
      <c r="W38" s="54"/>
      <c r="X38" s="54">
        <v>4</v>
      </c>
      <c r="Y38" s="54"/>
      <c r="Z38" s="54"/>
      <c r="AA38" s="54"/>
      <c r="AB38" s="54"/>
      <c r="AC38" s="54"/>
      <c r="AD38" s="54"/>
      <c r="AE38" s="174">
        <f t="shared" si="0"/>
        <v>7</v>
      </c>
      <c r="AF38" s="174">
        <f t="shared" si="2"/>
        <v>7</v>
      </c>
    </row>
    <row r="39" spans="1:32" ht="14.1" customHeight="1">
      <c r="A39" s="2" t="s">
        <v>388</v>
      </c>
      <c r="B39" s="31" t="s">
        <v>386</v>
      </c>
      <c r="C39" s="27" t="s">
        <v>297</v>
      </c>
      <c r="D39" s="27" t="s">
        <v>297</v>
      </c>
      <c r="E39" s="27" t="s">
        <v>380</v>
      </c>
      <c r="F39" s="31" t="s">
        <v>389</v>
      </c>
      <c r="G39" s="27" t="s">
        <v>352</v>
      </c>
      <c r="H39" s="27" t="s">
        <v>353</v>
      </c>
      <c r="I39" s="27" t="s">
        <v>300</v>
      </c>
      <c r="J39" s="33" t="s">
        <v>301</v>
      </c>
      <c r="K39" s="33" t="s">
        <v>315</v>
      </c>
      <c r="L39" s="27" t="s">
        <v>385</v>
      </c>
      <c r="M39" s="28" t="s">
        <v>303</v>
      </c>
      <c r="N39" s="371">
        <v>14</v>
      </c>
      <c r="O39" s="76">
        <v>5</v>
      </c>
      <c r="P39" s="76">
        <v>1</v>
      </c>
      <c r="Q39" s="170">
        <v>0</v>
      </c>
      <c r="R39" s="170">
        <v>0</v>
      </c>
      <c r="S39" s="171">
        <f t="shared" si="1"/>
        <v>10</v>
      </c>
      <c r="T39" s="172">
        <f>'Rregjistrimet 9 Vjeçare'!AH39</f>
        <v>10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174">
        <f t="shared" si="0"/>
        <v>4</v>
      </c>
      <c r="AF39" s="174">
        <f t="shared" si="2"/>
        <v>4</v>
      </c>
    </row>
    <row r="40" spans="1:32" ht="14.1" customHeight="1">
      <c r="A40" s="2" t="s">
        <v>390</v>
      </c>
      <c r="B40" s="31" t="s">
        <v>386</v>
      </c>
      <c r="C40" s="27" t="s">
        <v>297</v>
      </c>
      <c r="D40" s="27" t="s">
        <v>297</v>
      </c>
      <c r="E40" s="27" t="s">
        <v>380</v>
      </c>
      <c r="F40" s="31" t="s">
        <v>391</v>
      </c>
      <c r="G40" s="27" t="s">
        <v>352</v>
      </c>
      <c r="H40" s="27" t="s">
        <v>353</v>
      </c>
      <c r="I40" s="27" t="s">
        <v>300</v>
      </c>
      <c r="J40" s="33" t="s">
        <v>50</v>
      </c>
      <c r="K40" s="33" t="s">
        <v>315</v>
      </c>
      <c r="L40" s="27" t="s">
        <v>385</v>
      </c>
      <c r="M40" s="28" t="s">
        <v>303</v>
      </c>
      <c r="N40" s="371">
        <v>12</v>
      </c>
      <c r="O40" s="76">
        <v>0</v>
      </c>
      <c r="P40" s="76">
        <v>5</v>
      </c>
      <c r="Q40" s="170">
        <v>4</v>
      </c>
      <c r="R40" s="170"/>
      <c r="S40" s="171">
        <f t="shared" si="1"/>
        <v>13</v>
      </c>
      <c r="T40" s="172">
        <f>'Rregjistrimet 9 Vjeçare'!AH40</f>
        <v>13</v>
      </c>
      <c r="U40" s="54">
        <v>4</v>
      </c>
      <c r="V40" s="54"/>
      <c r="W40" s="54"/>
      <c r="X40" s="54"/>
      <c r="Y40" s="54"/>
      <c r="Z40" s="54"/>
      <c r="AA40" s="54"/>
      <c r="AB40" s="54"/>
      <c r="AC40" s="54"/>
      <c r="AD40" s="54"/>
      <c r="AE40" s="174">
        <f t="shared" si="0"/>
        <v>-1</v>
      </c>
      <c r="AF40" s="174">
        <f t="shared" si="2"/>
        <v>-1</v>
      </c>
    </row>
    <row r="41" spans="1:32" ht="14.1" customHeight="1">
      <c r="A41" s="2" t="s">
        <v>392</v>
      </c>
      <c r="B41" s="31" t="s">
        <v>393</v>
      </c>
      <c r="C41" s="27" t="s">
        <v>297</v>
      </c>
      <c r="D41" s="27" t="s">
        <v>297</v>
      </c>
      <c r="E41" s="27" t="s">
        <v>380</v>
      </c>
      <c r="F41" s="31" t="s">
        <v>394</v>
      </c>
      <c r="G41" s="27" t="s">
        <v>352</v>
      </c>
      <c r="H41" s="27" t="s">
        <v>353</v>
      </c>
      <c r="I41" s="27" t="s">
        <v>300</v>
      </c>
      <c r="J41" s="33" t="s">
        <v>301</v>
      </c>
      <c r="K41" s="33" t="s">
        <v>302</v>
      </c>
      <c r="L41" s="27"/>
      <c r="M41" s="28" t="s">
        <v>303</v>
      </c>
      <c r="N41" s="371">
        <v>47</v>
      </c>
      <c r="O41" s="76">
        <v>4</v>
      </c>
      <c r="P41" s="76">
        <v>3</v>
      </c>
      <c r="Q41" s="170"/>
      <c r="R41" s="170"/>
      <c r="S41" s="171">
        <f t="shared" si="1"/>
        <v>46</v>
      </c>
      <c r="T41" s="172">
        <f>'Rregjistrimet 9 Vjeçare'!AH41</f>
        <v>46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174">
        <f t="shared" si="0"/>
        <v>1</v>
      </c>
      <c r="AF41" s="174">
        <f t="shared" si="2"/>
        <v>1</v>
      </c>
    </row>
    <row r="42" spans="1:32" ht="14.1" customHeight="1">
      <c r="A42" s="2" t="s">
        <v>395</v>
      </c>
      <c r="B42" s="31" t="s">
        <v>396</v>
      </c>
      <c r="C42" s="27" t="s">
        <v>297</v>
      </c>
      <c r="D42" s="27" t="s">
        <v>297</v>
      </c>
      <c r="E42" s="27" t="s">
        <v>380</v>
      </c>
      <c r="F42" s="31" t="s">
        <v>397</v>
      </c>
      <c r="G42" s="27" t="s">
        <v>352</v>
      </c>
      <c r="H42" s="27" t="s">
        <v>353</v>
      </c>
      <c r="I42" s="27" t="s">
        <v>300</v>
      </c>
      <c r="J42" s="33" t="s">
        <v>301</v>
      </c>
      <c r="K42" s="33" t="s">
        <v>302</v>
      </c>
      <c r="L42" s="27"/>
      <c r="M42" s="28" t="s">
        <v>303</v>
      </c>
      <c r="N42" s="371">
        <v>111</v>
      </c>
      <c r="O42" s="76">
        <v>9</v>
      </c>
      <c r="P42" s="76">
        <v>13</v>
      </c>
      <c r="Q42" s="170"/>
      <c r="R42" s="170"/>
      <c r="S42" s="171">
        <f t="shared" si="1"/>
        <v>115</v>
      </c>
      <c r="T42" s="172">
        <f>'Rregjistrimet 9 Vjeçare'!AH42</f>
        <v>115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174">
        <f t="shared" si="0"/>
        <v>-4</v>
      </c>
      <c r="AF42" s="174">
        <f t="shared" si="2"/>
        <v>-4</v>
      </c>
    </row>
    <row r="43" spans="1:32" ht="14.1" customHeight="1">
      <c r="A43" s="2" t="s">
        <v>398</v>
      </c>
      <c r="B43" s="31" t="s">
        <v>399</v>
      </c>
      <c r="C43" s="27" t="s">
        <v>297</v>
      </c>
      <c r="D43" s="27" t="s">
        <v>297</v>
      </c>
      <c r="E43" s="27" t="s">
        <v>400</v>
      </c>
      <c r="F43" s="31" t="s">
        <v>401</v>
      </c>
      <c r="G43" s="27" t="s">
        <v>352</v>
      </c>
      <c r="H43" s="27" t="s">
        <v>353</v>
      </c>
      <c r="I43" s="27" t="s">
        <v>300</v>
      </c>
      <c r="J43" s="33" t="s">
        <v>339</v>
      </c>
      <c r="K43" s="33" t="s">
        <v>340</v>
      </c>
      <c r="L43" s="27"/>
      <c r="M43" s="28" t="s">
        <v>303</v>
      </c>
      <c r="N43" s="371">
        <v>141</v>
      </c>
      <c r="O43" s="76">
        <v>20</v>
      </c>
      <c r="P43" s="76">
        <v>13</v>
      </c>
      <c r="Q43" s="170">
        <v>13</v>
      </c>
      <c r="R43" s="170">
        <v>4</v>
      </c>
      <c r="S43" s="171">
        <f t="shared" si="1"/>
        <v>125</v>
      </c>
      <c r="T43" s="172">
        <f>'Rregjistrimet 9 Vjeçare'!AH43</f>
        <v>126</v>
      </c>
      <c r="U43" s="54">
        <v>11</v>
      </c>
      <c r="V43" s="54"/>
      <c r="W43" s="54">
        <v>2</v>
      </c>
      <c r="X43" s="54">
        <v>4</v>
      </c>
      <c r="Y43" s="54"/>
      <c r="Z43" s="54"/>
      <c r="AA43" s="54"/>
      <c r="AB43" s="54"/>
      <c r="AC43" s="54"/>
      <c r="AD43" s="54"/>
      <c r="AE43" s="174">
        <f t="shared" si="0"/>
        <v>16</v>
      </c>
      <c r="AF43" s="174">
        <f t="shared" si="2"/>
        <v>16</v>
      </c>
    </row>
    <row r="44" spans="1:32" ht="14.1" customHeight="1">
      <c r="A44" s="2" t="s">
        <v>402</v>
      </c>
      <c r="B44" s="31" t="s">
        <v>403</v>
      </c>
      <c r="C44" s="27" t="s">
        <v>297</v>
      </c>
      <c r="D44" s="27" t="s">
        <v>297</v>
      </c>
      <c r="E44" s="27" t="s">
        <v>400</v>
      </c>
      <c r="F44" s="31" t="s">
        <v>404</v>
      </c>
      <c r="G44" s="27" t="s">
        <v>352</v>
      </c>
      <c r="H44" s="27" t="s">
        <v>353</v>
      </c>
      <c r="I44" s="27" t="s">
        <v>300</v>
      </c>
      <c r="J44" s="33" t="s">
        <v>301</v>
      </c>
      <c r="K44" s="33" t="s">
        <v>302</v>
      </c>
      <c r="L44" s="27"/>
      <c r="M44" s="28" t="s">
        <v>303</v>
      </c>
      <c r="N44" s="371">
        <v>154</v>
      </c>
      <c r="O44" s="76">
        <v>29</v>
      </c>
      <c r="P44" s="76">
        <v>10</v>
      </c>
      <c r="Q44" s="170"/>
      <c r="R44" s="170">
        <v>3</v>
      </c>
      <c r="S44" s="171">
        <f t="shared" si="1"/>
        <v>138</v>
      </c>
      <c r="T44" s="172">
        <f>'Rregjistrimet 9 Vjeçare'!AH44</f>
        <v>138</v>
      </c>
      <c r="U44" s="54"/>
      <c r="V44" s="54"/>
      <c r="W44" s="54"/>
      <c r="X44" s="54">
        <v>1</v>
      </c>
      <c r="Y44" s="54"/>
      <c r="Z44" s="54">
        <v>2</v>
      </c>
      <c r="AA44" s="54"/>
      <c r="AB44" s="54"/>
      <c r="AC44" s="54"/>
      <c r="AD44" s="54"/>
      <c r="AE44" s="174">
        <f t="shared" si="0"/>
        <v>16</v>
      </c>
      <c r="AF44" s="174">
        <f t="shared" si="2"/>
        <v>16</v>
      </c>
    </row>
    <row r="45" spans="1:32" ht="14.1" customHeight="1">
      <c r="A45" s="2" t="s">
        <v>405</v>
      </c>
      <c r="B45" s="31" t="s">
        <v>406</v>
      </c>
      <c r="C45" s="27" t="s">
        <v>297</v>
      </c>
      <c r="D45" s="27" t="s">
        <v>297</v>
      </c>
      <c r="E45" s="27" t="s">
        <v>400</v>
      </c>
      <c r="F45" s="31" t="s">
        <v>407</v>
      </c>
      <c r="G45" s="27" t="s">
        <v>352</v>
      </c>
      <c r="H45" s="27" t="s">
        <v>353</v>
      </c>
      <c r="I45" s="27" t="s">
        <v>300</v>
      </c>
      <c r="J45" s="33" t="s">
        <v>301</v>
      </c>
      <c r="K45" s="33" t="s">
        <v>302</v>
      </c>
      <c r="L45" s="27"/>
      <c r="M45" s="28" t="s">
        <v>303</v>
      </c>
      <c r="N45" s="371">
        <v>53</v>
      </c>
      <c r="O45" s="76">
        <v>8</v>
      </c>
      <c r="P45" s="76">
        <v>4</v>
      </c>
      <c r="Q45" s="170">
        <v>1</v>
      </c>
      <c r="R45" s="170">
        <v>2</v>
      </c>
      <c r="S45" s="171">
        <f t="shared" si="1"/>
        <v>50</v>
      </c>
      <c r="T45" s="172">
        <f>'Rregjistrimet 9 Vjeçare'!AH45</f>
        <v>50</v>
      </c>
      <c r="U45" s="54">
        <v>1</v>
      </c>
      <c r="V45" s="54"/>
      <c r="W45" s="54"/>
      <c r="X45" s="54">
        <v>2</v>
      </c>
      <c r="Y45" s="54"/>
      <c r="Z45" s="54"/>
      <c r="AA45" s="54"/>
      <c r="AB45" s="54"/>
      <c r="AC45" s="54"/>
      <c r="AD45" s="54"/>
      <c r="AE45" s="174">
        <f t="shared" si="0"/>
        <v>3</v>
      </c>
      <c r="AF45" s="174">
        <f t="shared" si="2"/>
        <v>3</v>
      </c>
    </row>
    <row r="46" spans="1:32" ht="14.1" customHeight="1">
      <c r="A46" s="2" t="s">
        <v>408</v>
      </c>
      <c r="B46" s="31" t="s">
        <v>406</v>
      </c>
      <c r="C46" s="27" t="s">
        <v>297</v>
      </c>
      <c r="D46" s="27" t="s">
        <v>297</v>
      </c>
      <c r="E46" s="27" t="s">
        <v>400</v>
      </c>
      <c r="F46" s="31" t="s">
        <v>409</v>
      </c>
      <c r="G46" s="27" t="s">
        <v>352</v>
      </c>
      <c r="H46" s="27" t="s">
        <v>353</v>
      </c>
      <c r="I46" s="27" t="s">
        <v>300</v>
      </c>
      <c r="J46" s="33" t="s">
        <v>50</v>
      </c>
      <c r="K46" s="33" t="s">
        <v>315</v>
      </c>
      <c r="L46" s="27" t="s">
        <v>405</v>
      </c>
      <c r="M46" s="28" t="s">
        <v>303</v>
      </c>
      <c r="N46" s="371">
        <v>17</v>
      </c>
      <c r="O46" s="76">
        <v>0</v>
      </c>
      <c r="P46" s="76">
        <v>7</v>
      </c>
      <c r="Q46" s="170">
        <v>2</v>
      </c>
      <c r="R46" s="170"/>
      <c r="S46" s="171">
        <f t="shared" si="1"/>
        <v>22</v>
      </c>
      <c r="T46" s="172">
        <f>'Rregjistrimet 9 Vjeçare'!AH46</f>
        <v>22</v>
      </c>
      <c r="U46" s="54">
        <v>2</v>
      </c>
      <c r="V46" s="54"/>
      <c r="W46" s="54"/>
      <c r="X46" s="54"/>
      <c r="Y46" s="54"/>
      <c r="Z46" s="54"/>
      <c r="AA46" s="54"/>
      <c r="AB46" s="54"/>
      <c r="AC46" s="54"/>
      <c r="AD46" s="54"/>
      <c r="AE46" s="174">
        <f t="shared" si="0"/>
        <v>-5</v>
      </c>
      <c r="AF46" s="174">
        <f t="shared" si="2"/>
        <v>-5</v>
      </c>
    </row>
    <row r="47" spans="1:32" ht="14.1" customHeight="1">
      <c r="A47" s="2" t="s">
        <v>410</v>
      </c>
      <c r="B47" s="31" t="s">
        <v>411</v>
      </c>
      <c r="C47" s="27" t="s">
        <v>297</v>
      </c>
      <c r="D47" s="27" t="s">
        <v>297</v>
      </c>
      <c r="E47" s="27" t="s">
        <v>400</v>
      </c>
      <c r="F47" s="31" t="s">
        <v>412</v>
      </c>
      <c r="G47" s="27" t="s">
        <v>352</v>
      </c>
      <c r="H47" s="27" t="s">
        <v>353</v>
      </c>
      <c r="I47" s="27" t="s">
        <v>300</v>
      </c>
      <c r="J47" s="33" t="s">
        <v>339</v>
      </c>
      <c r="K47" s="33" t="s">
        <v>340</v>
      </c>
      <c r="L47" s="27"/>
      <c r="M47" s="28" t="s">
        <v>303</v>
      </c>
      <c r="N47" s="371">
        <v>397</v>
      </c>
      <c r="O47" s="76">
        <v>56</v>
      </c>
      <c r="P47" s="76">
        <v>35</v>
      </c>
      <c r="Q47" s="170">
        <v>7</v>
      </c>
      <c r="R47" s="170">
        <v>5</v>
      </c>
      <c r="S47" s="171">
        <f t="shared" si="1"/>
        <v>374</v>
      </c>
      <c r="T47" s="172">
        <f>'Rregjistrimet 9 Vjeçare'!AH47</f>
        <v>374</v>
      </c>
      <c r="U47" s="54">
        <v>6</v>
      </c>
      <c r="V47" s="54"/>
      <c r="W47" s="54">
        <v>1</v>
      </c>
      <c r="X47" s="54">
        <v>4</v>
      </c>
      <c r="Y47" s="54"/>
      <c r="Z47" s="54">
        <v>1</v>
      </c>
      <c r="AA47" s="54"/>
      <c r="AB47" s="54"/>
      <c r="AC47" s="54"/>
      <c r="AD47" s="54"/>
      <c r="AE47" s="174">
        <f t="shared" si="0"/>
        <v>23</v>
      </c>
      <c r="AF47" s="174">
        <f t="shared" si="2"/>
        <v>23</v>
      </c>
    </row>
    <row r="48" spans="1:32" ht="14.1" customHeight="1">
      <c r="A48" s="2" t="s">
        <v>413</v>
      </c>
      <c r="B48" s="31" t="s">
        <v>414</v>
      </c>
      <c r="C48" s="27" t="s">
        <v>297</v>
      </c>
      <c r="D48" s="27" t="s">
        <v>297</v>
      </c>
      <c r="E48" s="27" t="s">
        <v>415</v>
      </c>
      <c r="F48" s="31" t="s">
        <v>416</v>
      </c>
      <c r="G48" s="27" t="s">
        <v>298</v>
      </c>
      <c r="H48" s="27" t="s">
        <v>299</v>
      </c>
      <c r="I48" s="27" t="s">
        <v>300</v>
      </c>
      <c r="J48" s="33" t="s">
        <v>339</v>
      </c>
      <c r="K48" s="33" t="s">
        <v>340</v>
      </c>
      <c r="L48" s="27"/>
      <c r="M48" s="28" t="s">
        <v>303</v>
      </c>
      <c r="N48" s="371">
        <v>478</v>
      </c>
      <c r="O48" s="76">
        <v>63</v>
      </c>
      <c r="P48" s="76">
        <v>33</v>
      </c>
      <c r="Q48" s="170">
        <v>7</v>
      </c>
      <c r="R48" s="170">
        <v>5</v>
      </c>
      <c r="S48" s="171">
        <f t="shared" si="1"/>
        <v>446</v>
      </c>
      <c r="T48" s="172">
        <f>'Rregjistrimet 9 Vjeçare'!AH48</f>
        <v>446</v>
      </c>
      <c r="U48" s="54">
        <v>6</v>
      </c>
      <c r="V48" s="54">
        <v>1</v>
      </c>
      <c r="W48" s="54"/>
      <c r="X48" s="54">
        <v>5</v>
      </c>
      <c r="Y48" s="54"/>
      <c r="Z48" s="54"/>
      <c r="AA48" s="54"/>
      <c r="AB48" s="54"/>
      <c r="AC48" s="54"/>
      <c r="AD48" s="54"/>
      <c r="AE48" s="174">
        <f t="shared" si="0"/>
        <v>32</v>
      </c>
      <c r="AF48" s="174">
        <f t="shared" si="2"/>
        <v>32</v>
      </c>
    </row>
    <row r="49" spans="1:32" ht="14.1" customHeight="1">
      <c r="A49" s="2" t="s">
        <v>417</v>
      </c>
      <c r="B49" s="31" t="s">
        <v>418</v>
      </c>
      <c r="C49" s="27" t="s">
        <v>297</v>
      </c>
      <c r="D49" s="27" t="s">
        <v>297</v>
      </c>
      <c r="E49" s="27" t="s">
        <v>415</v>
      </c>
      <c r="F49" s="31" t="s">
        <v>419</v>
      </c>
      <c r="G49" s="27" t="s">
        <v>298</v>
      </c>
      <c r="H49" s="27" t="s">
        <v>353</v>
      </c>
      <c r="I49" s="27" t="s">
        <v>300</v>
      </c>
      <c r="J49" s="33" t="s">
        <v>339</v>
      </c>
      <c r="K49" s="33" t="s">
        <v>340</v>
      </c>
      <c r="L49" s="27"/>
      <c r="M49" s="28" t="s">
        <v>303</v>
      </c>
      <c r="N49" s="371">
        <v>321</v>
      </c>
      <c r="O49" s="76">
        <v>43</v>
      </c>
      <c r="P49" s="76">
        <v>21</v>
      </c>
      <c r="Q49" s="170">
        <v>5</v>
      </c>
      <c r="R49" s="170">
        <v>6</v>
      </c>
      <c r="S49" s="171">
        <f t="shared" si="1"/>
        <v>300</v>
      </c>
      <c r="T49" s="172">
        <f>'Rregjistrimet 9 Vjeçare'!AH49</f>
        <v>298</v>
      </c>
      <c r="U49" s="54">
        <v>5</v>
      </c>
      <c r="V49" s="54"/>
      <c r="W49" s="54"/>
      <c r="X49" s="54">
        <v>3</v>
      </c>
      <c r="Y49" s="54">
        <v>3</v>
      </c>
      <c r="Z49" s="54"/>
      <c r="AA49" s="54"/>
      <c r="AB49" s="54"/>
      <c r="AC49" s="54"/>
      <c r="AD49" s="54"/>
      <c r="AE49" s="174">
        <f t="shared" si="0"/>
        <v>21</v>
      </c>
      <c r="AF49" s="174">
        <f t="shared" si="2"/>
        <v>21</v>
      </c>
    </row>
    <row r="50" spans="1:32" ht="14.1" customHeight="1">
      <c r="A50" s="2" t="s">
        <v>420</v>
      </c>
      <c r="B50" s="31" t="s">
        <v>418</v>
      </c>
      <c r="C50" s="27" t="s">
        <v>297</v>
      </c>
      <c r="D50" s="27" t="s">
        <v>297</v>
      </c>
      <c r="E50" s="27" t="s">
        <v>415</v>
      </c>
      <c r="F50" s="31" t="s">
        <v>421</v>
      </c>
      <c r="G50" s="27" t="s">
        <v>298</v>
      </c>
      <c r="H50" s="27" t="s">
        <v>353</v>
      </c>
      <c r="I50" s="27" t="s">
        <v>300</v>
      </c>
      <c r="J50" s="33" t="s">
        <v>50</v>
      </c>
      <c r="K50" s="33" t="s">
        <v>315</v>
      </c>
      <c r="L50" s="27" t="s">
        <v>417</v>
      </c>
      <c r="M50" s="28" t="s">
        <v>303</v>
      </c>
      <c r="N50" s="371">
        <v>8</v>
      </c>
      <c r="O50" s="76">
        <v>0</v>
      </c>
      <c r="P50" s="76">
        <v>2</v>
      </c>
      <c r="Q50" s="170">
        <v>2</v>
      </c>
      <c r="R50" s="170"/>
      <c r="S50" s="171">
        <f t="shared" si="1"/>
        <v>8</v>
      </c>
      <c r="T50" s="172">
        <f>'Rregjistrimet 9 Vjeçare'!AH50</f>
        <v>8</v>
      </c>
      <c r="U50" s="54">
        <v>2</v>
      </c>
      <c r="V50" s="54"/>
      <c r="W50" s="54"/>
      <c r="X50" s="54"/>
      <c r="Y50" s="54"/>
      <c r="Z50" s="54"/>
      <c r="AA50" s="54"/>
      <c r="AB50" s="54"/>
      <c r="AC50" s="54"/>
      <c r="AD50" s="54"/>
      <c r="AE50" s="174">
        <f t="shared" si="0"/>
        <v>0</v>
      </c>
      <c r="AF50" s="174">
        <f t="shared" si="2"/>
        <v>0</v>
      </c>
    </row>
    <row r="51" spans="1:32" ht="14.1" customHeight="1">
      <c r="A51" s="2" t="s">
        <v>422</v>
      </c>
      <c r="B51" s="31" t="s">
        <v>423</v>
      </c>
      <c r="C51" s="27" t="s">
        <v>297</v>
      </c>
      <c r="D51" s="27" t="s">
        <v>297</v>
      </c>
      <c r="E51" s="27" t="s">
        <v>415</v>
      </c>
      <c r="F51" s="31" t="s">
        <v>424</v>
      </c>
      <c r="G51" s="27" t="s">
        <v>298</v>
      </c>
      <c r="H51" s="27" t="s">
        <v>353</v>
      </c>
      <c r="I51" s="27" t="s">
        <v>300</v>
      </c>
      <c r="J51" s="33" t="s">
        <v>301</v>
      </c>
      <c r="K51" s="33" t="s">
        <v>302</v>
      </c>
      <c r="L51" s="27"/>
      <c r="M51" s="28" t="s">
        <v>303</v>
      </c>
      <c r="N51" s="371">
        <v>110</v>
      </c>
      <c r="O51" s="76">
        <v>20</v>
      </c>
      <c r="P51" s="76">
        <v>15</v>
      </c>
      <c r="Q51" s="170">
        <v>2</v>
      </c>
      <c r="R51" s="170">
        <v>1</v>
      </c>
      <c r="S51" s="171">
        <f t="shared" si="1"/>
        <v>104</v>
      </c>
      <c r="T51" s="172">
        <f>'Rregjistrimet 9 Vjeçare'!AH51</f>
        <v>104</v>
      </c>
      <c r="U51" s="54">
        <v>1</v>
      </c>
      <c r="V51" s="54">
        <v>1</v>
      </c>
      <c r="W51" s="54"/>
      <c r="X51" s="54">
        <v>1</v>
      </c>
      <c r="Y51" s="54"/>
      <c r="Z51" s="54"/>
      <c r="AA51" s="54"/>
      <c r="AB51" s="54"/>
      <c r="AC51" s="54"/>
      <c r="AD51" s="54"/>
      <c r="AE51" s="174">
        <f t="shared" si="0"/>
        <v>6</v>
      </c>
      <c r="AF51" s="174">
        <f t="shared" si="2"/>
        <v>6</v>
      </c>
    </row>
    <row r="52" spans="1:32" ht="14.1" customHeight="1">
      <c r="A52" s="2" t="s">
        <v>425</v>
      </c>
      <c r="B52" s="31" t="s">
        <v>426</v>
      </c>
      <c r="C52" s="27" t="s">
        <v>297</v>
      </c>
      <c r="D52" s="27" t="s">
        <v>297</v>
      </c>
      <c r="E52" s="27" t="s">
        <v>415</v>
      </c>
      <c r="F52" s="31" t="s">
        <v>427</v>
      </c>
      <c r="G52" s="27" t="s">
        <v>298</v>
      </c>
      <c r="H52" s="27" t="s">
        <v>353</v>
      </c>
      <c r="I52" s="27" t="s">
        <v>300</v>
      </c>
      <c r="J52" s="33" t="s">
        <v>301</v>
      </c>
      <c r="K52" s="33" t="s">
        <v>302</v>
      </c>
      <c r="L52" s="27"/>
      <c r="M52" s="28" t="s">
        <v>303</v>
      </c>
      <c r="N52" s="371">
        <v>176</v>
      </c>
      <c r="O52" s="76">
        <v>27</v>
      </c>
      <c r="P52" s="76">
        <v>18</v>
      </c>
      <c r="Q52" s="170">
        <v>1</v>
      </c>
      <c r="R52" s="170">
        <v>3</v>
      </c>
      <c r="S52" s="171">
        <f t="shared" si="1"/>
        <v>169</v>
      </c>
      <c r="T52" s="172">
        <f>'Rregjistrimet 9 Vjeçare'!AH52</f>
        <v>169</v>
      </c>
      <c r="U52" s="54"/>
      <c r="V52" s="54"/>
      <c r="W52" s="54">
        <v>1</v>
      </c>
      <c r="X52" s="54">
        <v>1</v>
      </c>
      <c r="Y52" s="54"/>
      <c r="Z52" s="54">
        <v>2</v>
      </c>
      <c r="AA52" s="54"/>
      <c r="AB52" s="54"/>
      <c r="AC52" s="54"/>
      <c r="AD52" s="54"/>
      <c r="AE52" s="174">
        <f t="shared" si="0"/>
        <v>7</v>
      </c>
      <c r="AF52" s="174">
        <f t="shared" si="2"/>
        <v>7</v>
      </c>
    </row>
    <row r="53" spans="1:32" ht="14.1" customHeight="1">
      <c r="A53" s="2" t="s">
        <v>428</v>
      </c>
      <c r="B53" s="31" t="s">
        <v>429</v>
      </c>
      <c r="C53" s="27" t="s">
        <v>297</v>
      </c>
      <c r="D53" s="27" t="s">
        <v>297</v>
      </c>
      <c r="E53" s="27" t="s">
        <v>415</v>
      </c>
      <c r="F53" s="31" t="s">
        <v>430</v>
      </c>
      <c r="G53" s="27" t="s">
        <v>298</v>
      </c>
      <c r="H53" s="27" t="s">
        <v>353</v>
      </c>
      <c r="I53" s="27" t="s">
        <v>300</v>
      </c>
      <c r="J53" s="33" t="s">
        <v>301</v>
      </c>
      <c r="K53" s="33" t="s">
        <v>302</v>
      </c>
      <c r="L53" s="27"/>
      <c r="M53" s="28" t="s">
        <v>303</v>
      </c>
      <c r="N53" s="371">
        <v>30</v>
      </c>
      <c r="O53" s="76">
        <v>6</v>
      </c>
      <c r="P53" s="76">
        <v>0</v>
      </c>
      <c r="Q53" s="170"/>
      <c r="R53" s="170"/>
      <c r="S53" s="171">
        <f t="shared" si="1"/>
        <v>24</v>
      </c>
      <c r="T53" s="172">
        <f>'Rregjistrimet 9 Vjeçare'!AH53</f>
        <v>24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174">
        <f t="shared" si="0"/>
        <v>6</v>
      </c>
      <c r="AF53" s="174">
        <f t="shared" si="2"/>
        <v>6</v>
      </c>
    </row>
    <row r="54" spans="1:32" ht="14.1" customHeight="1">
      <c r="A54" s="2" t="s">
        <v>431</v>
      </c>
      <c r="B54" s="31" t="s">
        <v>432</v>
      </c>
      <c r="C54" s="27" t="s">
        <v>297</v>
      </c>
      <c r="D54" s="27" t="s">
        <v>297</v>
      </c>
      <c r="E54" s="27" t="s">
        <v>415</v>
      </c>
      <c r="F54" s="31" t="s">
        <v>433</v>
      </c>
      <c r="G54" s="27" t="s">
        <v>298</v>
      </c>
      <c r="H54" s="27" t="s">
        <v>353</v>
      </c>
      <c r="I54" s="27" t="s">
        <v>300</v>
      </c>
      <c r="J54" s="33" t="s">
        <v>301</v>
      </c>
      <c r="K54" s="33" t="s">
        <v>302</v>
      </c>
      <c r="L54" s="27"/>
      <c r="M54" s="28" t="s">
        <v>303</v>
      </c>
      <c r="N54" s="371">
        <v>37</v>
      </c>
      <c r="O54" s="76">
        <v>9</v>
      </c>
      <c r="P54" s="76">
        <v>2</v>
      </c>
      <c r="Q54" s="170"/>
      <c r="R54" s="170"/>
      <c r="S54" s="171">
        <f t="shared" si="1"/>
        <v>30</v>
      </c>
      <c r="T54" s="172">
        <f>'Rregjistrimet 9 Vjeçare'!AH54</f>
        <v>30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174">
        <f t="shared" si="0"/>
        <v>7</v>
      </c>
      <c r="AF54" s="174">
        <f t="shared" si="2"/>
        <v>7</v>
      </c>
    </row>
    <row r="55" spans="1:32" ht="14.1" customHeight="1">
      <c r="A55" s="2" t="s">
        <v>434</v>
      </c>
      <c r="B55" s="31" t="s">
        <v>435</v>
      </c>
      <c r="C55" s="27" t="s">
        <v>297</v>
      </c>
      <c r="D55" s="27" t="s">
        <v>297</v>
      </c>
      <c r="E55" s="27" t="s">
        <v>436</v>
      </c>
      <c r="F55" s="31" t="s">
        <v>437</v>
      </c>
      <c r="G55" s="27" t="s">
        <v>352</v>
      </c>
      <c r="H55" s="27" t="s">
        <v>353</v>
      </c>
      <c r="I55" s="27" t="s">
        <v>300</v>
      </c>
      <c r="J55" s="33" t="s">
        <v>301</v>
      </c>
      <c r="K55" s="33" t="s">
        <v>302</v>
      </c>
      <c r="L55" s="27"/>
      <c r="M55" s="28" t="s">
        <v>303</v>
      </c>
      <c r="N55" s="371">
        <v>135</v>
      </c>
      <c r="O55" s="76">
        <v>21</v>
      </c>
      <c r="P55" s="76">
        <v>17</v>
      </c>
      <c r="Q55" s="170">
        <v>3</v>
      </c>
      <c r="R55" s="170">
        <v>0</v>
      </c>
      <c r="S55" s="171">
        <f t="shared" si="1"/>
        <v>128</v>
      </c>
      <c r="T55" s="172">
        <f>'Rregjistrimet 9 Vjeçare'!AH55</f>
        <v>128</v>
      </c>
      <c r="U55" s="54">
        <v>2</v>
      </c>
      <c r="V55" s="54"/>
      <c r="W55" s="54">
        <v>1</v>
      </c>
      <c r="X55" s="54"/>
      <c r="Y55" s="54"/>
      <c r="Z55" s="54"/>
      <c r="AA55" s="54"/>
      <c r="AB55" s="54"/>
      <c r="AC55" s="54"/>
      <c r="AD55" s="54"/>
      <c r="AE55" s="174">
        <f t="shared" si="0"/>
        <v>7</v>
      </c>
      <c r="AF55" s="174">
        <f t="shared" si="2"/>
        <v>7</v>
      </c>
    </row>
    <row r="56" spans="1:32" ht="14.1" customHeight="1">
      <c r="A56" s="2" t="s">
        <v>438</v>
      </c>
      <c r="B56" s="32" t="s">
        <v>439</v>
      </c>
      <c r="C56" s="28" t="s">
        <v>297</v>
      </c>
      <c r="D56" s="28" t="s">
        <v>297</v>
      </c>
      <c r="E56" s="28" t="s">
        <v>436</v>
      </c>
      <c r="F56" s="31" t="s">
        <v>436</v>
      </c>
      <c r="G56" s="28" t="s">
        <v>352</v>
      </c>
      <c r="H56" s="28" t="s">
        <v>353</v>
      </c>
      <c r="I56" s="28" t="s">
        <v>300</v>
      </c>
      <c r="J56" s="30" t="s">
        <v>339</v>
      </c>
      <c r="K56" s="30" t="s">
        <v>340</v>
      </c>
      <c r="L56" s="28"/>
      <c r="M56" s="28" t="s">
        <v>303</v>
      </c>
      <c r="N56" s="371">
        <v>350</v>
      </c>
      <c r="O56" s="76">
        <v>31</v>
      </c>
      <c r="P56" s="76">
        <v>33</v>
      </c>
      <c r="Q56" s="170">
        <v>15</v>
      </c>
      <c r="R56" s="170">
        <v>4</v>
      </c>
      <c r="S56" s="171">
        <f t="shared" si="1"/>
        <v>341</v>
      </c>
      <c r="T56" s="172">
        <f>'Rregjistrimet 9 Vjeçare'!AH56</f>
        <v>341</v>
      </c>
      <c r="U56" s="54">
        <v>10</v>
      </c>
      <c r="V56" s="54"/>
      <c r="W56" s="54"/>
      <c r="X56" s="54">
        <v>3</v>
      </c>
      <c r="Y56" s="54"/>
      <c r="Z56" s="54">
        <v>1</v>
      </c>
      <c r="AA56" s="54"/>
      <c r="AB56" s="54"/>
      <c r="AC56" s="54"/>
      <c r="AD56" s="54">
        <v>5</v>
      </c>
      <c r="AE56" s="174">
        <f t="shared" si="0"/>
        <v>9</v>
      </c>
      <c r="AF56" s="174">
        <f t="shared" si="2"/>
        <v>9</v>
      </c>
    </row>
    <row r="57" spans="1:32" ht="14.1" customHeight="1">
      <c r="A57" s="2" t="s">
        <v>440</v>
      </c>
      <c r="B57" s="31" t="s">
        <v>441</v>
      </c>
      <c r="C57" s="28" t="s">
        <v>297</v>
      </c>
      <c r="D57" s="28" t="s">
        <v>297</v>
      </c>
      <c r="E57" s="28" t="s">
        <v>436</v>
      </c>
      <c r="F57" s="31" t="s">
        <v>442</v>
      </c>
      <c r="G57" s="28" t="s">
        <v>352</v>
      </c>
      <c r="H57" s="28" t="s">
        <v>353</v>
      </c>
      <c r="I57" s="28" t="s">
        <v>300</v>
      </c>
      <c r="J57" s="30" t="s">
        <v>301</v>
      </c>
      <c r="K57" s="30" t="s">
        <v>302</v>
      </c>
      <c r="L57" s="28"/>
      <c r="M57" s="28" t="s">
        <v>303</v>
      </c>
      <c r="N57" s="371">
        <v>324</v>
      </c>
      <c r="O57" s="76">
        <v>56</v>
      </c>
      <c r="P57" s="76">
        <v>13</v>
      </c>
      <c r="Q57" s="170">
        <v>0</v>
      </c>
      <c r="R57" s="170">
        <v>17</v>
      </c>
      <c r="S57" s="171">
        <f t="shared" si="1"/>
        <v>298</v>
      </c>
      <c r="T57" s="172">
        <f>'Rregjistrimet 9 Vjeçare'!AH57</f>
        <v>298</v>
      </c>
      <c r="U57" s="54">
        <v>1</v>
      </c>
      <c r="V57" s="54"/>
      <c r="W57" s="54"/>
      <c r="X57" s="54">
        <v>14</v>
      </c>
      <c r="Y57" s="54"/>
      <c r="Z57" s="54">
        <v>4</v>
      </c>
      <c r="AA57" s="54"/>
      <c r="AB57" s="54"/>
      <c r="AC57" s="54"/>
      <c r="AD57" s="54"/>
      <c r="AE57" s="174">
        <f t="shared" si="0"/>
        <v>26</v>
      </c>
      <c r="AF57" s="174">
        <f t="shared" si="2"/>
        <v>26</v>
      </c>
    </row>
    <row r="58" spans="1:32" ht="14.1" customHeight="1">
      <c r="A58" s="2" t="s">
        <v>443</v>
      </c>
      <c r="B58" s="31" t="s">
        <v>441</v>
      </c>
      <c r="C58" s="28" t="s">
        <v>297</v>
      </c>
      <c r="D58" s="28" t="s">
        <v>297</v>
      </c>
      <c r="E58" s="28" t="s">
        <v>436</v>
      </c>
      <c r="F58" s="31" t="s">
        <v>444</v>
      </c>
      <c r="G58" s="28" t="s">
        <v>352</v>
      </c>
      <c r="H58" s="28" t="s">
        <v>353</v>
      </c>
      <c r="I58" s="28" t="s">
        <v>300</v>
      </c>
      <c r="J58" s="30" t="s">
        <v>50</v>
      </c>
      <c r="K58" s="30" t="s">
        <v>315</v>
      </c>
      <c r="L58" s="28" t="s">
        <v>440</v>
      </c>
      <c r="M58" s="28" t="s">
        <v>303</v>
      </c>
      <c r="N58" s="371">
        <v>83</v>
      </c>
      <c r="O58" s="76">
        <v>0</v>
      </c>
      <c r="P58" s="76">
        <v>10</v>
      </c>
      <c r="Q58" s="170">
        <v>17</v>
      </c>
      <c r="R58" s="170">
        <v>2</v>
      </c>
      <c r="S58" s="171">
        <f t="shared" si="1"/>
        <v>78</v>
      </c>
      <c r="T58" s="172">
        <f>'Rregjistrimet 9 Vjeçare'!AH58</f>
        <v>78</v>
      </c>
      <c r="U58" s="54">
        <v>17</v>
      </c>
      <c r="V58" s="54"/>
      <c r="W58" s="54"/>
      <c r="X58" s="54"/>
      <c r="Y58" s="54"/>
      <c r="Z58" s="54">
        <v>2</v>
      </c>
      <c r="AA58" s="54"/>
      <c r="AB58" s="54"/>
      <c r="AC58" s="54"/>
      <c r="AD58" s="54"/>
      <c r="AE58" s="174">
        <f t="shared" si="0"/>
        <v>5</v>
      </c>
      <c r="AF58" s="174">
        <f t="shared" si="2"/>
        <v>5</v>
      </c>
    </row>
    <row r="59" spans="1:32" ht="14.1" customHeight="1">
      <c r="A59" s="2" t="s">
        <v>445</v>
      </c>
      <c r="B59" s="31" t="s">
        <v>446</v>
      </c>
      <c r="C59" s="28" t="s">
        <v>297</v>
      </c>
      <c r="D59" s="28" t="s">
        <v>297</v>
      </c>
      <c r="E59" s="28" t="s">
        <v>436</v>
      </c>
      <c r="F59" s="31" t="s">
        <v>447</v>
      </c>
      <c r="G59" s="28" t="s">
        <v>352</v>
      </c>
      <c r="H59" s="28" t="s">
        <v>353</v>
      </c>
      <c r="I59" s="28" t="s">
        <v>300</v>
      </c>
      <c r="J59" s="30" t="s">
        <v>301</v>
      </c>
      <c r="K59" s="30" t="s">
        <v>302</v>
      </c>
      <c r="L59" s="28"/>
      <c r="M59" s="28" t="s">
        <v>303</v>
      </c>
      <c r="N59" s="371">
        <v>86</v>
      </c>
      <c r="O59" s="76">
        <v>13</v>
      </c>
      <c r="P59" s="76">
        <v>5</v>
      </c>
      <c r="Q59" s="170"/>
      <c r="R59" s="170">
        <v>1</v>
      </c>
      <c r="S59" s="171">
        <f t="shared" si="1"/>
        <v>79</v>
      </c>
      <c r="T59" s="172">
        <f>'Rregjistrimet 9 Vjeçare'!AH59</f>
        <v>79</v>
      </c>
      <c r="U59" s="54"/>
      <c r="V59" s="54"/>
      <c r="W59" s="54"/>
      <c r="X59" s="54">
        <v>1</v>
      </c>
      <c r="Y59" s="54"/>
      <c r="Z59" s="54"/>
      <c r="AA59" s="54"/>
      <c r="AB59" s="54"/>
      <c r="AC59" s="54"/>
      <c r="AD59" s="54"/>
      <c r="AE59" s="174">
        <f t="shared" si="0"/>
        <v>7</v>
      </c>
      <c r="AF59" s="174">
        <f t="shared" si="2"/>
        <v>7</v>
      </c>
    </row>
    <row r="60" spans="1:32" ht="14.1" customHeight="1">
      <c r="A60" s="2" t="s">
        <v>448</v>
      </c>
      <c r="B60" s="31" t="s">
        <v>446</v>
      </c>
      <c r="C60" s="28" t="s">
        <v>297</v>
      </c>
      <c r="D60" s="28" t="s">
        <v>297</v>
      </c>
      <c r="E60" s="28" t="s">
        <v>436</v>
      </c>
      <c r="F60" s="31" t="s">
        <v>449</v>
      </c>
      <c r="G60" s="28" t="s">
        <v>352</v>
      </c>
      <c r="H60" s="28" t="s">
        <v>353</v>
      </c>
      <c r="I60" s="28" t="s">
        <v>300</v>
      </c>
      <c r="J60" s="30" t="s">
        <v>50</v>
      </c>
      <c r="K60" s="30" t="s">
        <v>315</v>
      </c>
      <c r="L60" s="28" t="s">
        <v>445</v>
      </c>
      <c r="M60" s="28" t="s">
        <v>303</v>
      </c>
      <c r="N60" s="371">
        <v>4</v>
      </c>
      <c r="O60" s="76">
        <v>0</v>
      </c>
      <c r="P60" s="76">
        <v>0</v>
      </c>
      <c r="Q60" s="170">
        <v>1</v>
      </c>
      <c r="R60" s="170"/>
      <c r="S60" s="171">
        <f t="shared" si="1"/>
        <v>3</v>
      </c>
      <c r="T60" s="172">
        <f>'Rregjistrimet 9 Vjeçare'!AH60</f>
        <v>3</v>
      </c>
      <c r="U60" s="54">
        <v>1</v>
      </c>
      <c r="V60" s="54"/>
      <c r="W60" s="54"/>
      <c r="X60" s="54"/>
      <c r="Y60" s="54"/>
      <c r="Z60" s="54"/>
      <c r="AA60" s="54"/>
      <c r="AB60" s="54"/>
      <c r="AC60" s="54"/>
      <c r="AD60" s="54"/>
      <c r="AE60" s="174">
        <f t="shared" si="0"/>
        <v>1</v>
      </c>
      <c r="AF60" s="174">
        <f t="shared" si="2"/>
        <v>1</v>
      </c>
    </row>
    <row r="61" spans="1:32" ht="14.1" customHeight="1">
      <c r="A61" s="2" t="s">
        <v>450</v>
      </c>
      <c r="B61" s="31" t="s">
        <v>451</v>
      </c>
      <c r="C61" s="28" t="s">
        <v>297</v>
      </c>
      <c r="D61" s="28" t="s">
        <v>297</v>
      </c>
      <c r="E61" s="28" t="s">
        <v>436</v>
      </c>
      <c r="F61" s="31" t="s">
        <v>452</v>
      </c>
      <c r="G61" s="28" t="s">
        <v>352</v>
      </c>
      <c r="H61" s="28" t="s">
        <v>353</v>
      </c>
      <c r="I61" s="28" t="s">
        <v>300</v>
      </c>
      <c r="J61" s="30" t="s">
        <v>301</v>
      </c>
      <c r="K61" s="30" t="s">
        <v>302</v>
      </c>
      <c r="L61" s="28"/>
      <c r="M61" s="28" t="s">
        <v>303</v>
      </c>
      <c r="N61" s="371">
        <v>155</v>
      </c>
      <c r="O61" s="76">
        <v>22</v>
      </c>
      <c r="P61" s="76">
        <v>12</v>
      </c>
      <c r="Q61" s="170">
        <v>3</v>
      </c>
      <c r="R61" s="170">
        <v>5</v>
      </c>
      <c r="S61" s="171">
        <f t="shared" si="1"/>
        <v>147</v>
      </c>
      <c r="T61" s="172">
        <f>'Rregjistrimet 9 Vjeçare'!AH61</f>
        <v>147</v>
      </c>
      <c r="U61" s="54">
        <v>2</v>
      </c>
      <c r="V61" s="54"/>
      <c r="W61" s="54">
        <v>1</v>
      </c>
      <c r="X61" s="54">
        <v>3</v>
      </c>
      <c r="Y61" s="54"/>
      <c r="Z61" s="54">
        <v>2</v>
      </c>
      <c r="AA61" s="54"/>
      <c r="AB61" s="54"/>
      <c r="AC61" s="54"/>
      <c r="AD61" s="54"/>
      <c r="AE61" s="174">
        <f t="shared" si="0"/>
        <v>8</v>
      </c>
      <c r="AF61" s="174">
        <f t="shared" si="2"/>
        <v>8</v>
      </c>
    </row>
    <row r="62" spans="1:32" ht="14.1" customHeight="1">
      <c r="A62" s="2" t="s">
        <v>453</v>
      </c>
      <c r="B62" s="31" t="s">
        <v>451</v>
      </c>
      <c r="C62" s="28" t="s">
        <v>297</v>
      </c>
      <c r="D62" s="28" t="s">
        <v>297</v>
      </c>
      <c r="E62" s="28" t="s">
        <v>436</v>
      </c>
      <c r="F62" s="31" t="s">
        <v>454</v>
      </c>
      <c r="G62" s="28" t="s">
        <v>352</v>
      </c>
      <c r="H62" s="28" t="s">
        <v>353</v>
      </c>
      <c r="I62" s="28" t="s">
        <v>300</v>
      </c>
      <c r="J62" s="30" t="s">
        <v>50</v>
      </c>
      <c r="K62" s="30" t="s">
        <v>315</v>
      </c>
      <c r="L62" s="28" t="s">
        <v>450</v>
      </c>
      <c r="M62" s="28" t="s">
        <v>303</v>
      </c>
      <c r="N62" s="371">
        <v>10</v>
      </c>
      <c r="O62" s="76">
        <v>0</v>
      </c>
      <c r="P62" s="76">
        <v>3</v>
      </c>
      <c r="Q62" s="170">
        <v>4</v>
      </c>
      <c r="R62" s="170"/>
      <c r="S62" s="171">
        <f t="shared" si="1"/>
        <v>9</v>
      </c>
      <c r="T62" s="172">
        <f>'Rregjistrimet 9 Vjeçare'!AH62</f>
        <v>9</v>
      </c>
      <c r="U62" s="54">
        <v>4</v>
      </c>
      <c r="V62" s="54"/>
      <c r="W62" s="54"/>
      <c r="X62" s="54"/>
      <c r="Y62" s="54"/>
      <c r="Z62" s="54"/>
      <c r="AA62" s="54"/>
      <c r="AB62" s="54"/>
      <c r="AC62" s="54"/>
      <c r="AD62" s="54"/>
      <c r="AE62" s="174">
        <f t="shared" si="0"/>
        <v>1</v>
      </c>
      <c r="AF62" s="174">
        <f t="shared" si="2"/>
        <v>1</v>
      </c>
    </row>
    <row r="63" spans="1:32" ht="14.1" customHeight="1">
      <c r="A63" s="2" t="s">
        <v>455</v>
      </c>
      <c r="B63" s="31" t="s">
        <v>451</v>
      </c>
      <c r="C63" s="28" t="s">
        <v>297</v>
      </c>
      <c r="D63" s="28" t="s">
        <v>297</v>
      </c>
      <c r="E63" s="28" t="s">
        <v>436</v>
      </c>
      <c r="F63" s="29" t="s">
        <v>456</v>
      </c>
      <c r="G63" s="28" t="s">
        <v>352</v>
      </c>
      <c r="H63" s="28" t="s">
        <v>353</v>
      </c>
      <c r="I63" s="28" t="s">
        <v>300</v>
      </c>
      <c r="J63" s="30" t="s">
        <v>301</v>
      </c>
      <c r="K63" s="30" t="s">
        <v>315</v>
      </c>
      <c r="L63" s="28" t="s">
        <v>450</v>
      </c>
      <c r="M63" s="28" t="s">
        <v>303</v>
      </c>
      <c r="N63" s="371">
        <v>25</v>
      </c>
      <c r="O63" s="76">
        <v>5</v>
      </c>
      <c r="P63" s="76">
        <v>0</v>
      </c>
      <c r="Q63" s="170">
        <v>4</v>
      </c>
      <c r="R63" s="170"/>
      <c r="S63" s="171">
        <f t="shared" si="1"/>
        <v>16</v>
      </c>
      <c r="T63" s="172">
        <f>'Rregjistrimet 9 Vjeçare'!AH63</f>
        <v>16</v>
      </c>
      <c r="U63" s="54">
        <v>4</v>
      </c>
      <c r="V63" s="54"/>
      <c r="W63" s="54"/>
      <c r="X63" s="54"/>
      <c r="Y63" s="54"/>
      <c r="Z63" s="54"/>
      <c r="AA63" s="54"/>
      <c r="AB63" s="54"/>
      <c r="AC63" s="54"/>
      <c r="AD63" s="54"/>
      <c r="AE63" s="174">
        <f t="shared" si="0"/>
        <v>9</v>
      </c>
      <c r="AF63" s="174">
        <f t="shared" si="2"/>
        <v>9</v>
      </c>
    </row>
    <row r="64" spans="1:32" ht="14.1" customHeight="1">
      <c r="A64" s="2" t="s">
        <v>457</v>
      </c>
      <c r="B64" s="31" t="s">
        <v>458</v>
      </c>
      <c r="C64" s="28" t="s">
        <v>297</v>
      </c>
      <c r="D64" s="28" t="s">
        <v>297</v>
      </c>
      <c r="E64" s="28" t="s">
        <v>436</v>
      </c>
      <c r="F64" s="29" t="s">
        <v>459</v>
      </c>
      <c r="G64" s="28" t="s">
        <v>352</v>
      </c>
      <c r="H64" s="28" t="s">
        <v>353</v>
      </c>
      <c r="I64" s="28" t="s">
        <v>300</v>
      </c>
      <c r="J64" s="30" t="s">
        <v>301</v>
      </c>
      <c r="K64" s="30" t="s">
        <v>302</v>
      </c>
      <c r="L64" s="28"/>
      <c r="M64" s="28" t="s">
        <v>303</v>
      </c>
      <c r="N64" s="371">
        <v>62</v>
      </c>
      <c r="O64" s="76">
        <v>3</v>
      </c>
      <c r="P64" s="76">
        <v>7</v>
      </c>
      <c r="Q64" s="170">
        <v>12</v>
      </c>
      <c r="R64" s="170"/>
      <c r="S64" s="171">
        <f t="shared" si="1"/>
        <v>54</v>
      </c>
      <c r="T64" s="172">
        <f>'Rregjistrimet 9 Vjeçare'!AH64</f>
        <v>54</v>
      </c>
      <c r="U64" s="54">
        <v>7</v>
      </c>
      <c r="V64" s="54"/>
      <c r="W64" s="54"/>
      <c r="X64" s="54"/>
      <c r="Y64" s="54"/>
      <c r="Z64" s="54"/>
      <c r="AA64" s="54"/>
      <c r="AB64" s="54"/>
      <c r="AC64" s="54"/>
      <c r="AD64" s="54">
        <v>5</v>
      </c>
      <c r="AE64" s="174">
        <f t="shared" si="0"/>
        <v>8</v>
      </c>
      <c r="AF64" s="174">
        <f t="shared" si="2"/>
        <v>8</v>
      </c>
    </row>
    <row r="65" spans="1:32" ht="14.1" customHeight="1">
      <c r="A65" s="2" t="s">
        <v>460</v>
      </c>
      <c r="B65" s="31" t="s">
        <v>461</v>
      </c>
      <c r="C65" s="28" t="s">
        <v>297</v>
      </c>
      <c r="D65" s="28" t="s">
        <v>297</v>
      </c>
      <c r="E65" s="28" t="s">
        <v>436</v>
      </c>
      <c r="F65" s="29" t="s">
        <v>462</v>
      </c>
      <c r="G65" s="28" t="s">
        <v>352</v>
      </c>
      <c r="H65" s="28" t="s">
        <v>353</v>
      </c>
      <c r="I65" s="28" t="s">
        <v>300</v>
      </c>
      <c r="J65" s="30" t="s">
        <v>301</v>
      </c>
      <c r="K65" s="30" t="s">
        <v>302</v>
      </c>
      <c r="L65" s="28"/>
      <c r="M65" s="28" t="s">
        <v>303</v>
      </c>
      <c r="N65" s="371">
        <v>83</v>
      </c>
      <c r="O65" s="76">
        <v>11</v>
      </c>
      <c r="P65" s="76">
        <v>3</v>
      </c>
      <c r="Q65" s="170"/>
      <c r="R65" s="170"/>
      <c r="S65" s="171">
        <f t="shared" si="1"/>
        <v>75</v>
      </c>
      <c r="T65" s="172">
        <f>'Rregjistrimet 9 Vjeçare'!AH65</f>
        <v>75</v>
      </c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174">
        <f t="shared" si="0"/>
        <v>8</v>
      </c>
      <c r="AF65" s="174">
        <f t="shared" si="2"/>
        <v>8</v>
      </c>
    </row>
    <row r="66" spans="1:32" ht="14.1" customHeight="1">
      <c r="A66" s="2" t="s">
        <v>463</v>
      </c>
      <c r="B66" s="31" t="s">
        <v>464</v>
      </c>
      <c r="C66" s="28" t="s">
        <v>297</v>
      </c>
      <c r="D66" s="28" t="s">
        <v>297</v>
      </c>
      <c r="E66" s="28" t="s">
        <v>465</v>
      </c>
      <c r="F66" s="29" t="s">
        <v>466</v>
      </c>
      <c r="G66" s="28" t="s">
        <v>352</v>
      </c>
      <c r="H66" s="28" t="s">
        <v>353</v>
      </c>
      <c r="I66" s="28" t="s">
        <v>300</v>
      </c>
      <c r="J66" s="30" t="s">
        <v>339</v>
      </c>
      <c r="K66" s="30" t="s">
        <v>340</v>
      </c>
      <c r="L66" s="28"/>
      <c r="M66" s="28" t="s">
        <v>303</v>
      </c>
      <c r="N66" s="371">
        <v>107</v>
      </c>
      <c r="O66" s="76">
        <v>13</v>
      </c>
      <c r="P66" s="76">
        <v>4</v>
      </c>
      <c r="Q66" s="170"/>
      <c r="R66" s="170">
        <v>6</v>
      </c>
      <c r="S66" s="171">
        <f t="shared" si="1"/>
        <v>104</v>
      </c>
      <c r="T66" s="172">
        <f>'Rregjistrimet 9 Vjeçare'!AH66</f>
        <v>104</v>
      </c>
      <c r="U66" s="54"/>
      <c r="V66" s="54"/>
      <c r="W66" s="54"/>
      <c r="X66" s="54">
        <v>6</v>
      </c>
      <c r="Y66" s="54"/>
      <c r="Z66" s="54"/>
      <c r="AA66" s="54"/>
      <c r="AB66" s="54"/>
      <c r="AC66" s="54"/>
      <c r="AD66" s="54"/>
      <c r="AE66" s="174">
        <f t="shared" si="0"/>
        <v>3</v>
      </c>
      <c r="AF66" s="174">
        <f t="shared" si="2"/>
        <v>3</v>
      </c>
    </row>
    <row r="67" spans="1:32" ht="14.1" customHeight="1">
      <c r="A67" s="2" t="s">
        <v>467</v>
      </c>
      <c r="B67" s="29" t="s">
        <v>464</v>
      </c>
      <c r="C67" s="28" t="s">
        <v>297</v>
      </c>
      <c r="D67" s="28" t="s">
        <v>297</v>
      </c>
      <c r="E67" s="28" t="s">
        <v>465</v>
      </c>
      <c r="F67" s="29" t="s">
        <v>468</v>
      </c>
      <c r="G67" s="28" t="s">
        <v>352</v>
      </c>
      <c r="H67" s="28" t="s">
        <v>353</v>
      </c>
      <c r="I67" s="28" t="s">
        <v>300</v>
      </c>
      <c r="J67" s="30" t="s">
        <v>301</v>
      </c>
      <c r="K67" s="30" t="s">
        <v>315</v>
      </c>
      <c r="L67" s="28" t="s">
        <v>469</v>
      </c>
      <c r="M67" s="28" t="s">
        <v>303</v>
      </c>
      <c r="N67" s="371">
        <v>15</v>
      </c>
      <c r="O67" s="76">
        <v>1</v>
      </c>
      <c r="P67" s="76">
        <v>0</v>
      </c>
      <c r="Q67" s="170"/>
      <c r="R67" s="170"/>
      <c r="S67" s="171">
        <f t="shared" si="1"/>
        <v>14</v>
      </c>
      <c r="T67" s="172">
        <f>'Rregjistrimet 9 Vjeçare'!AH67</f>
        <v>14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174">
        <f t="shared" si="0"/>
        <v>1</v>
      </c>
      <c r="AF67" s="174">
        <f t="shared" si="2"/>
        <v>1</v>
      </c>
    </row>
    <row r="68" spans="1:32" ht="14.1" customHeight="1">
      <c r="A68" s="2" t="s">
        <v>470</v>
      </c>
      <c r="B68" s="29" t="s">
        <v>464</v>
      </c>
      <c r="C68" s="28" t="s">
        <v>297</v>
      </c>
      <c r="D68" s="28" t="s">
        <v>297</v>
      </c>
      <c r="E68" s="28" t="s">
        <v>465</v>
      </c>
      <c r="F68" s="29" t="s">
        <v>471</v>
      </c>
      <c r="G68" s="28" t="s">
        <v>352</v>
      </c>
      <c r="H68" s="28" t="s">
        <v>353</v>
      </c>
      <c r="I68" s="28" t="s">
        <v>300</v>
      </c>
      <c r="J68" s="30" t="s">
        <v>50</v>
      </c>
      <c r="K68" s="30" t="s">
        <v>315</v>
      </c>
      <c r="L68" s="28" t="s">
        <v>469</v>
      </c>
      <c r="M68" s="28" t="s">
        <v>303</v>
      </c>
      <c r="N68" s="371">
        <v>6</v>
      </c>
      <c r="O68" s="76">
        <v>0</v>
      </c>
      <c r="P68" s="76">
        <v>1</v>
      </c>
      <c r="Q68" s="170">
        <v>2</v>
      </c>
      <c r="R68" s="170"/>
      <c r="S68" s="171">
        <f t="shared" si="1"/>
        <v>5</v>
      </c>
      <c r="T68" s="172">
        <f>'Rregjistrimet 9 Vjeçare'!AH68</f>
        <v>5</v>
      </c>
      <c r="U68" s="54">
        <v>2</v>
      </c>
      <c r="V68" s="54"/>
      <c r="W68" s="54"/>
      <c r="X68" s="54"/>
      <c r="Y68" s="54"/>
      <c r="Z68" s="54"/>
      <c r="AA68" s="54"/>
      <c r="AB68" s="54"/>
      <c r="AC68" s="54"/>
      <c r="AD68" s="54"/>
      <c r="AE68" s="174">
        <f t="shared" si="0"/>
        <v>1</v>
      </c>
      <c r="AF68" s="174">
        <f t="shared" si="2"/>
        <v>1</v>
      </c>
    </row>
    <row r="69" spans="1:32" ht="14.1" customHeight="1">
      <c r="A69" s="2" t="s">
        <v>472</v>
      </c>
      <c r="B69" s="29" t="s">
        <v>464</v>
      </c>
      <c r="C69" s="28" t="s">
        <v>297</v>
      </c>
      <c r="D69" s="28" t="s">
        <v>297</v>
      </c>
      <c r="E69" s="28" t="s">
        <v>465</v>
      </c>
      <c r="F69" s="29" t="s">
        <v>473</v>
      </c>
      <c r="G69" s="28" t="s">
        <v>352</v>
      </c>
      <c r="H69" s="28" t="s">
        <v>353</v>
      </c>
      <c r="I69" s="28" t="s">
        <v>300</v>
      </c>
      <c r="J69" s="30" t="s">
        <v>50</v>
      </c>
      <c r="K69" s="30" t="s">
        <v>315</v>
      </c>
      <c r="L69" s="28" t="s">
        <v>469</v>
      </c>
      <c r="M69" s="28" t="s">
        <v>303</v>
      </c>
      <c r="N69" s="371">
        <v>15</v>
      </c>
      <c r="O69" s="76">
        <v>0</v>
      </c>
      <c r="P69" s="76">
        <v>3</v>
      </c>
      <c r="Q69" s="170">
        <v>2</v>
      </c>
      <c r="R69" s="170"/>
      <c r="S69" s="171">
        <f t="shared" si="1"/>
        <v>16</v>
      </c>
      <c r="T69" s="172">
        <f>'Rregjistrimet 9 Vjeçare'!AH69</f>
        <v>16</v>
      </c>
      <c r="U69" s="54">
        <v>2</v>
      </c>
      <c r="V69" s="54"/>
      <c r="W69" s="54"/>
      <c r="X69" s="54"/>
      <c r="Y69" s="54"/>
      <c r="Z69" s="54"/>
      <c r="AA69" s="54"/>
      <c r="AB69" s="54"/>
      <c r="AC69" s="54"/>
      <c r="AD69" s="54"/>
      <c r="AE69" s="174">
        <f t="shared" si="0"/>
        <v>-1</v>
      </c>
      <c r="AF69" s="174">
        <f t="shared" si="2"/>
        <v>-1</v>
      </c>
    </row>
    <row r="70" spans="1:32" ht="14.1" customHeight="1">
      <c r="A70" s="2" t="s">
        <v>474</v>
      </c>
      <c r="B70" s="29" t="s">
        <v>475</v>
      </c>
      <c r="C70" s="28" t="s">
        <v>297</v>
      </c>
      <c r="D70" s="28" t="s">
        <v>297</v>
      </c>
      <c r="E70" s="28" t="s">
        <v>465</v>
      </c>
      <c r="F70" s="29" t="s">
        <v>476</v>
      </c>
      <c r="G70" s="28" t="s">
        <v>352</v>
      </c>
      <c r="H70" s="28" t="s">
        <v>353</v>
      </c>
      <c r="I70" s="28" t="s">
        <v>300</v>
      </c>
      <c r="J70" s="30" t="s">
        <v>301</v>
      </c>
      <c r="K70" s="30" t="s">
        <v>302</v>
      </c>
      <c r="L70" s="28"/>
      <c r="M70" s="28" t="s">
        <v>303</v>
      </c>
      <c r="N70" s="371">
        <v>70</v>
      </c>
      <c r="O70" s="76">
        <v>2</v>
      </c>
      <c r="P70" s="76">
        <v>1</v>
      </c>
      <c r="Q70" s="170">
        <v>6</v>
      </c>
      <c r="R70" s="170">
        <v>6</v>
      </c>
      <c r="S70" s="171">
        <f t="shared" si="1"/>
        <v>69</v>
      </c>
      <c r="T70" s="172">
        <f>'Rregjistrimet 9 Vjeçare'!AH70</f>
        <v>69</v>
      </c>
      <c r="U70" s="54">
        <v>3</v>
      </c>
      <c r="V70" s="54"/>
      <c r="W70" s="54"/>
      <c r="X70" s="54">
        <v>6</v>
      </c>
      <c r="Y70" s="54"/>
      <c r="Z70" s="54"/>
      <c r="AA70" s="54"/>
      <c r="AB70" s="54"/>
      <c r="AC70" s="54"/>
      <c r="AD70" s="54">
        <v>3</v>
      </c>
      <c r="AE70" s="174">
        <f t="shared" ref="AE70:AE133" si="3">N70-S70</f>
        <v>1</v>
      </c>
      <c r="AF70" s="174">
        <f t="shared" si="2"/>
        <v>1</v>
      </c>
    </row>
    <row r="71" spans="1:32" ht="14.1" customHeight="1">
      <c r="A71" s="2" t="s">
        <v>477</v>
      </c>
      <c r="B71" s="29" t="s">
        <v>475</v>
      </c>
      <c r="C71" s="28" t="s">
        <v>297</v>
      </c>
      <c r="D71" s="28" t="s">
        <v>297</v>
      </c>
      <c r="E71" s="28" t="s">
        <v>465</v>
      </c>
      <c r="F71" s="29" t="s">
        <v>478</v>
      </c>
      <c r="G71" s="28" t="s">
        <v>352</v>
      </c>
      <c r="H71" s="28" t="s">
        <v>353</v>
      </c>
      <c r="I71" s="28" t="s">
        <v>300</v>
      </c>
      <c r="J71" s="30" t="s">
        <v>50</v>
      </c>
      <c r="K71" s="30" t="s">
        <v>315</v>
      </c>
      <c r="L71" s="28" t="s">
        <v>474</v>
      </c>
      <c r="M71" s="28" t="s">
        <v>303</v>
      </c>
      <c r="N71" s="371">
        <v>21</v>
      </c>
      <c r="O71" s="76">
        <v>0</v>
      </c>
      <c r="P71" s="76">
        <v>2</v>
      </c>
      <c r="Q71" s="170">
        <v>5</v>
      </c>
      <c r="R71" s="170"/>
      <c r="S71" s="171">
        <f t="shared" ref="S71:S134" si="4">N71-O71-Q71+P71+R71</f>
        <v>18</v>
      </c>
      <c r="T71" s="172">
        <f>'Rregjistrimet 9 Vjeçare'!AH71</f>
        <v>18</v>
      </c>
      <c r="U71" s="54">
        <v>5</v>
      </c>
      <c r="V71" s="54"/>
      <c r="W71" s="54"/>
      <c r="X71" s="54"/>
      <c r="Y71" s="54"/>
      <c r="Z71" s="54"/>
      <c r="AA71" s="54"/>
      <c r="AB71" s="54"/>
      <c r="AC71" s="54"/>
      <c r="AD71" s="54"/>
      <c r="AE71" s="174">
        <f t="shared" si="3"/>
        <v>3</v>
      </c>
      <c r="AF71" s="174">
        <f t="shared" ref="AF71:AF134" si="5">SUM(U71+V71+W71+AA71+AB71+AC71+AD71+O71)-(X71+Y71+Z71+P71)</f>
        <v>3</v>
      </c>
    </row>
    <row r="72" spans="1:32" ht="14.1" customHeight="1">
      <c r="A72" s="2" t="s">
        <v>479</v>
      </c>
      <c r="B72" s="29" t="s">
        <v>475</v>
      </c>
      <c r="C72" s="28" t="s">
        <v>297</v>
      </c>
      <c r="D72" s="28" t="s">
        <v>297</v>
      </c>
      <c r="E72" s="28" t="s">
        <v>465</v>
      </c>
      <c r="F72" s="29" t="s">
        <v>480</v>
      </c>
      <c r="G72" s="28" t="s">
        <v>352</v>
      </c>
      <c r="H72" s="28" t="s">
        <v>353</v>
      </c>
      <c r="I72" s="28" t="s">
        <v>300</v>
      </c>
      <c r="J72" s="30" t="s">
        <v>50</v>
      </c>
      <c r="K72" s="30" t="s">
        <v>315</v>
      </c>
      <c r="L72" s="28" t="s">
        <v>474</v>
      </c>
      <c r="M72" s="28" t="s">
        <v>303</v>
      </c>
      <c r="N72" s="371">
        <v>20</v>
      </c>
      <c r="O72" s="76">
        <v>0</v>
      </c>
      <c r="P72" s="76">
        <v>1</v>
      </c>
      <c r="Q72" s="170">
        <v>3</v>
      </c>
      <c r="R72" s="170">
        <v>2</v>
      </c>
      <c r="S72" s="171">
        <f t="shared" si="4"/>
        <v>20</v>
      </c>
      <c r="T72" s="172">
        <f>'Rregjistrimet 9 Vjeçare'!AH72</f>
        <v>20</v>
      </c>
      <c r="U72" s="54">
        <v>3</v>
      </c>
      <c r="V72" s="54"/>
      <c r="W72" s="54"/>
      <c r="X72" s="54">
        <v>2</v>
      </c>
      <c r="Y72" s="54"/>
      <c r="Z72" s="54"/>
      <c r="AA72" s="54"/>
      <c r="AB72" s="54"/>
      <c r="AC72" s="54"/>
      <c r="AD72" s="54"/>
      <c r="AE72" s="174">
        <f t="shared" si="3"/>
        <v>0</v>
      </c>
      <c r="AF72" s="174">
        <f t="shared" si="5"/>
        <v>0</v>
      </c>
    </row>
    <row r="73" spans="1:32" ht="14.1" customHeight="1">
      <c r="A73" s="2" t="s">
        <v>481</v>
      </c>
      <c r="B73" s="29" t="s">
        <v>482</v>
      </c>
      <c r="C73" s="28" t="s">
        <v>297</v>
      </c>
      <c r="D73" s="28" t="s">
        <v>297</v>
      </c>
      <c r="E73" s="28" t="s">
        <v>483</v>
      </c>
      <c r="F73" s="29" t="s">
        <v>483</v>
      </c>
      <c r="G73" s="28" t="s">
        <v>352</v>
      </c>
      <c r="H73" s="28" t="s">
        <v>353</v>
      </c>
      <c r="I73" s="28" t="s">
        <v>300</v>
      </c>
      <c r="J73" s="30" t="s">
        <v>339</v>
      </c>
      <c r="K73" s="30" t="s">
        <v>340</v>
      </c>
      <c r="L73" s="28"/>
      <c r="M73" s="28" t="s">
        <v>303</v>
      </c>
      <c r="N73" s="371">
        <v>344</v>
      </c>
      <c r="O73" s="76">
        <v>42</v>
      </c>
      <c r="P73" s="76">
        <v>26</v>
      </c>
      <c r="Q73" s="170">
        <v>2</v>
      </c>
      <c r="R73" s="170">
        <v>3</v>
      </c>
      <c r="S73" s="171">
        <f t="shared" si="4"/>
        <v>329</v>
      </c>
      <c r="T73" s="172">
        <f>'Rregjistrimet 9 Vjeçare'!AH73</f>
        <v>329</v>
      </c>
      <c r="U73" s="54">
        <v>2</v>
      </c>
      <c r="V73" s="54"/>
      <c r="W73" s="54"/>
      <c r="X73" s="54">
        <v>3</v>
      </c>
      <c r="Y73" s="54"/>
      <c r="Z73" s="54"/>
      <c r="AA73" s="54"/>
      <c r="AB73" s="54"/>
      <c r="AC73" s="54"/>
      <c r="AD73" s="54"/>
      <c r="AE73" s="174">
        <f t="shared" si="3"/>
        <v>15</v>
      </c>
      <c r="AF73" s="174">
        <f t="shared" si="5"/>
        <v>15</v>
      </c>
    </row>
    <row r="74" spans="1:32" ht="14.1" customHeight="1">
      <c r="A74" s="2" t="s">
        <v>484</v>
      </c>
      <c r="B74" s="29" t="s">
        <v>485</v>
      </c>
      <c r="C74" s="28" t="s">
        <v>297</v>
      </c>
      <c r="D74" s="28" t="s">
        <v>297</v>
      </c>
      <c r="E74" s="28" t="s">
        <v>483</v>
      </c>
      <c r="F74" s="29" t="s">
        <v>486</v>
      </c>
      <c r="G74" s="28" t="s">
        <v>352</v>
      </c>
      <c r="H74" s="28" t="s">
        <v>353</v>
      </c>
      <c r="I74" s="28" t="s">
        <v>300</v>
      </c>
      <c r="J74" s="30" t="s">
        <v>301</v>
      </c>
      <c r="K74" s="30" t="s">
        <v>302</v>
      </c>
      <c r="L74" s="28"/>
      <c r="M74" s="28" t="s">
        <v>303</v>
      </c>
      <c r="N74" s="371">
        <v>150</v>
      </c>
      <c r="O74" s="76">
        <v>22</v>
      </c>
      <c r="P74" s="76">
        <v>13</v>
      </c>
      <c r="Q74" s="170"/>
      <c r="R74" s="170">
        <v>1</v>
      </c>
      <c r="S74" s="171">
        <f t="shared" si="4"/>
        <v>142</v>
      </c>
      <c r="T74" s="172">
        <f>'Rregjistrimet 9 Vjeçare'!AH74</f>
        <v>142</v>
      </c>
      <c r="U74" s="54"/>
      <c r="V74" s="54"/>
      <c r="W74" s="54"/>
      <c r="X74" s="54">
        <v>1</v>
      </c>
      <c r="Y74" s="54"/>
      <c r="Z74" s="54"/>
      <c r="AA74" s="54"/>
      <c r="AB74" s="54"/>
      <c r="AC74" s="54"/>
      <c r="AD74" s="54"/>
      <c r="AE74" s="174">
        <f t="shared" si="3"/>
        <v>8</v>
      </c>
      <c r="AF74" s="174">
        <f t="shared" si="5"/>
        <v>8</v>
      </c>
    </row>
    <row r="75" spans="1:32" ht="14.1" customHeight="1">
      <c r="A75" s="2" t="s">
        <v>487</v>
      </c>
      <c r="B75" s="29" t="s">
        <v>488</v>
      </c>
      <c r="C75" s="28" t="s">
        <v>297</v>
      </c>
      <c r="D75" s="28" t="s">
        <v>297</v>
      </c>
      <c r="E75" s="28" t="s">
        <v>483</v>
      </c>
      <c r="F75" s="29" t="s">
        <v>489</v>
      </c>
      <c r="G75" s="28" t="s">
        <v>352</v>
      </c>
      <c r="H75" s="28" t="s">
        <v>353</v>
      </c>
      <c r="I75" s="28" t="s">
        <v>300</v>
      </c>
      <c r="J75" s="30" t="s">
        <v>301</v>
      </c>
      <c r="K75" s="30" t="s">
        <v>302</v>
      </c>
      <c r="L75" s="28"/>
      <c r="M75" s="28" t="s">
        <v>303</v>
      </c>
      <c r="N75" s="371">
        <v>94</v>
      </c>
      <c r="O75" s="76">
        <v>13</v>
      </c>
      <c r="P75" s="76">
        <v>3</v>
      </c>
      <c r="Q75" s="170">
        <v>1</v>
      </c>
      <c r="R75" s="170"/>
      <c r="S75" s="171">
        <f t="shared" si="4"/>
        <v>83</v>
      </c>
      <c r="T75" s="172">
        <f>'Rregjistrimet 9 Vjeçare'!AH75</f>
        <v>83</v>
      </c>
      <c r="U75" s="54">
        <v>1</v>
      </c>
      <c r="V75" s="54"/>
      <c r="W75" s="54"/>
      <c r="X75" s="54"/>
      <c r="Y75" s="54"/>
      <c r="Z75" s="54"/>
      <c r="AA75" s="54"/>
      <c r="AB75" s="54"/>
      <c r="AC75" s="54"/>
      <c r="AD75" s="54"/>
      <c r="AE75" s="174">
        <f t="shared" si="3"/>
        <v>11</v>
      </c>
      <c r="AF75" s="174">
        <f t="shared" si="5"/>
        <v>11</v>
      </c>
    </row>
    <row r="76" spans="1:32" ht="14.1" customHeight="1">
      <c r="A76" s="2" t="s">
        <v>490</v>
      </c>
      <c r="B76" s="29" t="s">
        <v>491</v>
      </c>
      <c r="C76" s="28" t="s">
        <v>297</v>
      </c>
      <c r="D76" s="28" t="s">
        <v>297</v>
      </c>
      <c r="E76" s="28" t="s">
        <v>483</v>
      </c>
      <c r="F76" s="29" t="s">
        <v>492</v>
      </c>
      <c r="G76" s="28" t="s">
        <v>352</v>
      </c>
      <c r="H76" s="28" t="s">
        <v>353</v>
      </c>
      <c r="I76" s="28" t="s">
        <v>300</v>
      </c>
      <c r="J76" s="30" t="s">
        <v>301</v>
      </c>
      <c r="K76" s="30" t="s">
        <v>302</v>
      </c>
      <c r="L76" s="28"/>
      <c r="M76" s="28" t="s">
        <v>303</v>
      </c>
      <c r="N76" s="371">
        <v>138</v>
      </c>
      <c r="O76" s="76">
        <v>14</v>
      </c>
      <c r="P76" s="76">
        <v>11</v>
      </c>
      <c r="Q76" s="170">
        <v>2</v>
      </c>
      <c r="R76" s="170">
        <v>2</v>
      </c>
      <c r="S76" s="171">
        <f t="shared" si="4"/>
        <v>135</v>
      </c>
      <c r="T76" s="172">
        <f>'Rregjistrimet 9 Vjeçare'!AH76</f>
        <v>135</v>
      </c>
      <c r="U76" s="54">
        <v>2</v>
      </c>
      <c r="V76" s="54"/>
      <c r="W76" s="54"/>
      <c r="X76" s="54">
        <v>2</v>
      </c>
      <c r="Y76" s="54"/>
      <c r="Z76" s="54"/>
      <c r="AA76" s="54"/>
      <c r="AB76" s="54"/>
      <c r="AC76" s="54"/>
      <c r="AD76" s="54"/>
      <c r="AE76" s="174">
        <f t="shared" si="3"/>
        <v>3</v>
      </c>
      <c r="AF76" s="174">
        <f t="shared" si="5"/>
        <v>3</v>
      </c>
    </row>
    <row r="77" spans="1:32" ht="14.1" customHeight="1">
      <c r="A77" s="2" t="s">
        <v>493</v>
      </c>
      <c r="B77" s="29" t="s">
        <v>494</v>
      </c>
      <c r="C77" s="28" t="s">
        <v>297</v>
      </c>
      <c r="D77" s="28" t="s">
        <v>297</v>
      </c>
      <c r="E77" s="28" t="s">
        <v>483</v>
      </c>
      <c r="F77" s="29" t="s">
        <v>495</v>
      </c>
      <c r="G77" s="28" t="s">
        <v>352</v>
      </c>
      <c r="H77" s="28" t="s">
        <v>353</v>
      </c>
      <c r="I77" s="28" t="s">
        <v>300</v>
      </c>
      <c r="J77" s="30" t="s">
        <v>301</v>
      </c>
      <c r="K77" s="30" t="s">
        <v>302</v>
      </c>
      <c r="L77" s="28"/>
      <c r="M77" s="28" t="s">
        <v>303</v>
      </c>
      <c r="N77" s="371">
        <v>261</v>
      </c>
      <c r="O77" s="76">
        <v>37</v>
      </c>
      <c r="P77" s="76">
        <v>25</v>
      </c>
      <c r="Q77" s="170">
        <v>3</v>
      </c>
      <c r="R77" s="170">
        <v>3</v>
      </c>
      <c r="S77" s="171">
        <f t="shared" si="4"/>
        <v>249</v>
      </c>
      <c r="T77" s="172">
        <f>'Rregjistrimet 9 Vjeçare'!AH77</f>
        <v>249</v>
      </c>
      <c r="U77" s="54">
        <v>2</v>
      </c>
      <c r="V77" s="54">
        <v>1</v>
      </c>
      <c r="W77" s="54"/>
      <c r="X77" s="54">
        <v>3</v>
      </c>
      <c r="Y77" s="54"/>
      <c r="Z77" s="54"/>
      <c r="AA77" s="54"/>
      <c r="AB77" s="54"/>
      <c r="AC77" s="54"/>
      <c r="AD77" s="54"/>
      <c r="AE77" s="174">
        <f t="shared" si="3"/>
        <v>12</v>
      </c>
      <c r="AF77" s="174">
        <f t="shared" si="5"/>
        <v>12</v>
      </c>
    </row>
    <row r="78" spans="1:32" ht="14.1" customHeight="1">
      <c r="A78" s="2" t="s">
        <v>496</v>
      </c>
      <c r="B78" s="29" t="s">
        <v>497</v>
      </c>
      <c r="C78" s="28" t="s">
        <v>297</v>
      </c>
      <c r="D78" s="28" t="s">
        <v>297</v>
      </c>
      <c r="E78" s="28" t="s">
        <v>483</v>
      </c>
      <c r="F78" s="29" t="s">
        <v>498</v>
      </c>
      <c r="G78" s="28" t="s">
        <v>352</v>
      </c>
      <c r="H78" s="28" t="s">
        <v>353</v>
      </c>
      <c r="I78" s="28" t="s">
        <v>300</v>
      </c>
      <c r="J78" s="30" t="s">
        <v>301</v>
      </c>
      <c r="K78" s="30" t="s">
        <v>302</v>
      </c>
      <c r="L78" s="28"/>
      <c r="M78" s="28" t="s">
        <v>303</v>
      </c>
      <c r="N78" s="371">
        <v>48</v>
      </c>
      <c r="O78" s="76">
        <v>7</v>
      </c>
      <c r="P78" s="76">
        <v>3</v>
      </c>
      <c r="Q78" s="170"/>
      <c r="R78" s="170"/>
      <c r="S78" s="171">
        <f t="shared" si="4"/>
        <v>44</v>
      </c>
      <c r="T78" s="172">
        <f>'Rregjistrimet 9 Vjeçare'!AH78</f>
        <v>44</v>
      </c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174">
        <f t="shared" si="3"/>
        <v>4</v>
      </c>
      <c r="AF78" s="174">
        <f t="shared" si="5"/>
        <v>4</v>
      </c>
    </row>
    <row r="79" spans="1:32" ht="14.1" customHeight="1">
      <c r="A79" s="2" t="s">
        <v>499</v>
      </c>
      <c r="B79" s="29" t="s">
        <v>500</v>
      </c>
      <c r="C79" s="28" t="s">
        <v>297</v>
      </c>
      <c r="D79" s="28" t="s">
        <v>297</v>
      </c>
      <c r="E79" s="28" t="s">
        <v>483</v>
      </c>
      <c r="F79" s="29" t="s">
        <v>501</v>
      </c>
      <c r="G79" s="28" t="s">
        <v>352</v>
      </c>
      <c r="H79" s="28" t="s">
        <v>353</v>
      </c>
      <c r="I79" s="28" t="s">
        <v>300</v>
      </c>
      <c r="J79" s="30" t="s">
        <v>301</v>
      </c>
      <c r="K79" s="30" t="s">
        <v>302</v>
      </c>
      <c r="L79" s="28"/>
      <c r="M79" s="28" t="s">
        <v>303</v>
      </c>
      <c r="N79" s="371">
        <v>147</v>
      </c>
      <c r="O79" s="76">
        <v>23</v>
      </c>
      <c r="P79" s="76">
        <v>17</v>
      </c>
      <c r="Q79" s="170">
        <v>1</v>
      </c>
      <c r="R79" s="170">
        <v>1</v>
      </c>
      <c r="S79" s="171">
        <f t="shared" si="4"/>
        <v>141</v>
      </c>
      <c r="T79" s="172">
        <f>'Rregjistrimet 9 Vjeçare'!AH79</f>
        <v>141</v>
      </c>
      <c r="U79" s="54">
        <v>1</v>
      </c>
      <c r="V79" s="54"/>
      <c r="W79" s="54"/>
      <c r="X79" s="54"/>
      <c r="Y79" s="54"/>
      <c r="Z79" s="54">
        <v>1</v>
      </c>
      <c r="AA79" s="54"/>
      <c r="AB79" s="54"/>
      <c r="AC79" s="54"/>
      <c r="AD79" s="54"/>
      <c r="AE79" s="174">
        <f t="shared" si="3"/>
        <v>6</v>
      </c>
      <c r="AF79" s="174">
        <f t="shared" si="5"/>
        <v>6</v>
      </c>
    </row>
    <row r="80" spans="1:32" ht="14.1" customHeight="1">
      <c r="A80" s="2" t="s">
        <v>502</v>
      </c>
      <c r="B80" s="29" t="s">
        <v>503</v>
      </c>
      <c r="C80" s="28" t="s">
        <v>297</v>
      </c>
      <c r="D80" s="28" t="s">
        <v>297</v>
      </c>
      <c r="E80" s="28" t="s">
        <v>504</v>
      </c>
      <c r="F80" s="29" t="s">
        <v>505</v>
      </c>
      <c r="G80" s="28" t="s">
        <v>352</v>
      </c>
      <c r="H80" s="28" t="s">
        <v>353</v>
      </c>
      <c r="I80" s="28" t="s">
        <v>300</v>
      </c>
      <c r="J80" s="30" t="s">
        <v>301</v>
      </c>
      <c r="K80" s="30" t="s">
        <v>302</v>
      </c>
      <c r="L80" s="28"/>
      <c r="M80" s="28" t="s">
        <v>303</v>
      </c>
      <c r="N80" s="371">
        <v>37</v>
      </c>
      <c r="O80" s="76">
        <v>5</v>
      </c>
      <c r="P80" s="76">
        <v>2</v>
      </c>
      <c r="Q80" s="170"/>
      <c r="R80" s="170"/>
      <c r="S80" s="171">
        <f t="shared" si="4"/>
        <v>34</v>
      </c>
      <c r="T80" s="172">
        <f>'Rregjistrimet 9 Vjeçare'!AH80</f>
        <v>34</v>
      </c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174">
        <f t="shared" si="3"/>
        <v>3</v>
      </c>
      <c r="AF80" s="174">
        <f t="shared" si="5"/>
        <v>3</v>
      </c>
    </row>
    <row r="81" spans="1:32" ht="14.1" customHeight="1">
      <c r="A81" s="2" t="s">
        <v>506</v>
      </c>
      <c r="B81" s="29" t="s">
        <v>503</v>
      </c>
      <c r="C81" s="28" t="s">
        <v>297</v>
      </c>
      <c r="D81" s="28" t="s">
        <v>297</v>
      </c>
      <c r="E81" s="28" t="s">
        <v>504</v>
      </c>
      <c r="F81" s="29" t="s">
        <v>507</v>
      </c>
      <c r="G81" s="28" t="s">
        <v>352</v>
      </c>
      <c r="H81" s="28" t="s">
        <v>353</v>
      </c>
      <c r="I81" s="28" t="s">
        <v>300</v>
      </c>
      <c r="J81" s="30" t="s">
        <v>50</v>
      </c>
      <c r="K81" s="30" t="s">
        <v>315</v>
      </c>
      <c r="L81" s="28" t="s">
        <v>508</v>
      </c>
      <c r="M81" s="28" t="s">
        <v>303</v>
      </c>
      <c r="N81" s="371">
        <v>3</v>
      </c>
      <c r="O81" s="76">
        <v>0</v>
      </c>
      <c r="P81" s="76">
        <v>0</v>
      </c>
      <c r="Q81" s="170"/>
      <c r="R81" s="170"/>
      <c r="S81" s="171">
        <f t="shared" si="4"/>
        <v>3</v>
      </c>
      <c r="T81" s="172">
        <f>'Rregjistrimet 9 Vjeçare'!AH81</f>
        <v>3</v>
      </c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174">
        <f t="shared" si="3"/>
        <v>0</v>
      </c>
      <c r="AF81" s="174">
        <f t="shared" si="5"/>
        <v>0</v>
      </c>
    </row>
    <row r="82" spans="1:32" ht="14.1" customHeight="1">
      <c r="A82" s="2" t="s">
        <v>509</v>
      </c>
      <c r="B82" s="29" t="s">
        <v>510</v>
      </c>
      <c r="C82" s="28" t="s">
        <v>297</v>
      </c>
      <c r="D82" s="28" t="s">
        <v>297</v>
      </c>
      <c r="E82" s="28" t="s">
        <v>504</v>
      </c>
      <c r="F82" s="29" t="s">
        <v>511</v>
      </c>
      <c r="G82" s="28" t="s">
        <v>352</v>
      </c>
      <c r="H82" s="28" t="s">
        <v>353</v>
      </c>
      <c r="I82" s="28" t="s">
        <v>300</v>
      </c>
      <c r="J82" s="30" t="s">
        <v>301</v>
      </c>
      <c r="K82" s="30" t="s">
        <v>302</v>
      </c>
      <c r="L82" s="28"/>
      <c r="M82" s="28" t="s">
        <v>303</v>
      </c>
      <c r="N82" s="371">
        <v>26</v>
      </c>
      <c r="O82" s="76">
        <v>7</v>
      </c>
      <c r="P82" s="76">
        <v>0</v>
      </c>
      <c r="Q82" s="170"/>
      <c r="R82" s="170">
        <v>1</v>
      </c>
      <c r="S82" s="171">
        <f t="shared" si="4"/>
        <v>20</v>
      </c>
      <c r="T82" s="172">
        <f>'Rregjistrimet 9 Vjeçare'!AH82</f>
        <v>21</v>
      </c>
      <c r="U82" s="54"/>
      <c r="V82" s="54"/>
      <c r="W82" s="54"/>
      <c r="X82" s="54">
        <v>1</v>
      </c>
      <c r="Y82" s="54"/>
      <c r="Z82" s="54"/>
      <c r="AA82" s="54"/>
      <c r="AB82" s="54"/>
      <c r="AC82" s="54"/>
      <c r="AD82" s="54"/>
      <c r="AE82" s="174">
        <f t="shared" si="3"/>
        <v>6</v>
      </c>
      <c r="AF82" s="174">
        <f t="shared" si="5"/>
        <v>6</v>
      </c>
    </row>
    <row r="83" spans="1:32" ht="14.1" customHeight="1">
      <c r="A83" s="2" t="s">
        <v>512</v>
      </c>
      <c r="B83" s="29" t="s">
        <v>510</v>
      </c>
      <c r="C83" s="28" t="s">
        <v>297</v>
      </c>
      <c r="D83" s="28" t="s">
        <v>297</v>
      </c>
      <c r="E83" s="28" t="s">
        <v>504</v>
      </c>
      <c r="F83" s="29" t="s">
        <v>513</v>
      </c>
      <c r="G83" s="28" t="s">
        <v>352</v>
      </c>
      <c r="H83" s="28" t="s">
        <v>353</v>
      </c>
      <c r="I83" s="28" t="s">
        <v>300</v>
      </c>
      <c r="J83" s="30" t="s">
        <v>50</v>
      </c>
      <c r="K83" s="30" t="s">
        <v>315</v>
      </c>
      <c r="L83" s="28" t="s">
        <v>509</v>
      </c>
      <c r="M83" s="28" t="s">
        <v>303</v>
      </c>
      <c r="N83" s="371">
        <v>7</v>
      </c>
      <c r="O83" s="76">
        <v>0</v>
      </c>
      <c r="P83" s="76">
        <v>1</v>
      </c>
      <c r="Q83" s="170">
        <v>1</v>
      </c>
      <c r="R83" s="170"/>
      <c r="S83" s="171">
        <f t="shared" si="4"/>
        <v>7</v>
      </c>
      <c r="T83" s="172">
        <f>'Rregjistrimet 9 Vjeçare'!AH83</f>
        <v>7</v>
      </c>
      <c r="U83" s="54">
        <v>1</v>
      </c>
      <c r="V83" s="54"/>
      <c r="W83" s="54"/>
      <c r="X83" s="54"/>
      <c r="Y83" s="54"/>
      <c r="Z83" s="54"/>
      <c r="AA83" s="54"/>
      <c r="AB83" s="54"/>
      <c r="AC83" s="54"/>
      <c r="AD83" s="54"/>
      <c r="AE83" s="174">
        <f t="shared" si="3"/>
        <v>0</v>
      </c>
      <c r="AF83" s="174">
        <f t="shared" si="5"/>
        <v>0</v>
      </c>
    </row>
    <row r="84" spans="1:32" ht="14.1" customHeight="1">
      <c r="A84" s="2" t="s">
        <v>514</v>
      </c>
      <c r="B84" s="29" t="s">
        <v>515</v>
      </c>
      <c r="C84" s="28" t="s">
        <v>297</v>
      </c>
      <c r="D84" s="28" t="s">
        <v>297</v>
      </c>
      <c r="E84" s="28" t="s">
        <v>516</v>
      </c>
      <c r="F84" s="29" t="s">
        <v>517</v>
      </c>
      <c r="G84" s="28" t="s">
        <v>352</v>
      </c>
      <c r="H84" s="28" t="s">
        <v>353</v>
      </c>
      <c r="I84" s="28" t="s">
        <v>300</v>
      </c>
      <c r="J84" s="30" t="s">
        <v>301</v>
      </c>
      <c r="K84" s="30" t="s">
        <v>315</v>
      </c>
      <c r="L84" s="28" t="s">
        <v>518</v>
      </c>
      <c r="M84" s="28" t="s">
        <v>303</v>
      </c>
      <c r="N84" s="371">
        <v>66</v>
      </c>
      <c r="O84" s="76">
        <v>5</v>
      </c>
      <c r="P84" s="76">
        <v>1</v>
      </c>
      <c r="Q84" s="170"/>
      <c r="R84" s="170">
        <v>6</v>
      </c>
      <c r="S84" s="171">
        <f t="shared" si="4"/>
        <v>68</v>
      </c>
      <c r="T84" s="172">
        <f>'Rregjistrimet 9 Vjeçare'!AH84</f>
        <v>68</v>
      </c>
      <c r="U84" s="54"/>
      <c r="V84" s="54"/>
      <c r="W84" s="54"/>
      <c r="X84" s="54">
        <v>6</v>
      </c>
      <c r="Y84" s="54"/>
      <c r="Z84" s="54"/>
      <c r="AA84" s="54"/>
      <c r="AB84" s="54"/>
      <c r="AC84" s="54"/>
      <c r="AD84" s="54"/>
      <c r="AE84" s="174">
        <f t="shared" si="3"/>
        <v>-2</v>
      </c>
      <c r="AF84" s="174">
        <f t="shared" si="5"/>
        <v>-2</v>
      </c>
    </row>
    <row r="85" spans="1:32" ht="14.1" customHeight="1">
      <c r="A85" s="2" t="s">
        <v>519</v>
      </c>
      <c r="B85" s="29" t="s">
        <v>515</v>
      </c>
      <c r="C85" s="28" t="s">
        <v>297</v>
      </c>
      <c r="D85" s="28" t="s">
        <v>297</v>
      </c>
      <c r="E85" s="28" t="s">
        <v>516</v>
      </c>
      <c r="F85" s="29" t="s">
        <v>520</v>
      </c>
      <c r="G85" s="28" t="s">
        <v>352</v>
      </c>
      <c r="H85" s="28" t="s">
        <v>353</v>
      </c>
      <c r="I85" s="28" t="s">
        <v>300</v>
      </c>
      <c r="J85" s="30" t="s">
        <v>50</v>
      </c>
      <c r="K85" s="30" t="s">
        <v>315</v>
      </c>
      <c r="L85" s="28" t="s">
        <v>518</v>
      </c>
      <c r="M85" s="28" t="s">
        <v>303</v>
      </c>
      <c r="N85" s="371">
        <v>11</v>
      </c>
      <c r="O85" s="76">
        <v>0</v>
      </c>
      <c r="P85" s="76">
        <v>2</v>
      </c>
      <c r="Q85" s="170">
        <v>3</v>
      </c>
      <c r="R85" s="170"/>
      <c r="S85" s="171">
        <f t="shared" si="4"/>
        <v>10</v>
      </c>
      <c r="T85" s="172">
        <f>'Rregjistrimet 9 Vjeçare'!AH85</f>
        <v>10</v>
      </c>
      <c r="U85" s="54">
        <v>3</v>
      </c>
      <c r="V85" s="54"/>
      <c r="W85" s="54"/>
      <c r="X85" s="54"/>
      <c r="Y85" s="54"/>
      <c r="Z85" s="54"/>
      <c r="AA85" s="54"/>
      <c r="AB85" s="54"/>
      <c r="AC85" s="54"/>
      <c r="AD85" s="54"/>
      <c r="AE85" s="174">
        <f t="shared" si="3"/>
        <v>1</v>
      </c>
      <c r="AF85" s="174">
        <f t="shared" si="5"/>
        <v>1</v>
      </c>
    </row>
    <row r="86" spans="1:32" ht="14.1" customHeight="1">
      <c r="A86" s="2" t="s">
        <v>521</v>
      </c>
      <c r="B86" s="29" t="s">
        <v>515</v>
      </c>
      <c r="C86" s="28" t="s">
        <v>297</v>
      </c>
      <c r="D86" s="28" t="s">
        <v>297</v>
      </c>
      <c r="E86" s="28" t="s">
        <v>516</v>
      </c>
      <c r="F86" s="29" t="s">
        <v>522</v>
      </c>
      <c r="G86" s="28" t="s">
        <v>352</v>
      </c>
      <c r="H86" s="28" t="s">
        <v>353</v>
      </c>
      <c r="I86" s="28" t="s">
        <v>300</v>
      </c>
      <c r="J86" s="30" t="s">
        <v>50</v>
      </c>
      <c r="K86" s="30" t="s">
        <v>315</v>
      </c>
      <c r="L86" s="28" t="s">
        <v>518</v>
      </c>
      <c r="M86" s="28" t="s">
        <v>303</v>
      </c>
      <c r="N86" s="371">
        <v>11</v>
      </c>
      <c r="O86" s="76">
        <v>0</v>
      </c>
      <c r="P86" s="76">
        <v>4</v>
      </c>
      <c r="Q86" s="170">
        <v>3</v>
      </c>
      <c r="R86" s="170"/>
      <c r="S86" s="171">
        <f t="shared" si="4"/>
        <v>12</v>
      </c>
      <c r="T86" s="172">
        <f>'Rregjistrimet 9 Vjeçare'!AH86</f>
        <v>12</v>
      </c>
      <c r="U86" s="54">
        <v>3</v>
      </c>
      <c r="V86" s="54"/>
      <c r="W86" s="54"/>
      <c r="X86" s="54"/>
      <c r="Y86" s="54"/>
      <c r="Z86" s="54"/>
      <c r="AA86" s="54"/>
      <c r="AB86" s="54"/>
      <c r="AC86" s="54"/>
      <c r="AD86" s="54"/>
      <c r="AE86" s="174">
        <f t="shared" si="3"/>
        <v>-1</v>
      </c>
      <c r="AF86" s="174">
        <f t="shared" si="5"/>
        <v>-1</v>
      </c>
    </row>
    <row r="87" spans="1:32" ht="14.1" customHeight="1">
      <c r="A87" s="2" t="s">
        <v>523</v>
      </c>
      <c r="B87" s="29" t="s">
        <v>515</v>
      </c>
      <c r="C87" s="28" t="s">
        <v>297</v>
      </c>
      <c r="D87" s="28" t="s">
        <v>297</v>
      </c>
      <c r="E87" s="28" t="s">
        <v>516</v>
      </c>
      <c r="F87" s="29" t="s">
        <v>524</v>
      </c>
      <c r="G87" s="28" t="s">
        <v>352</v>
      </c>
      <c r="H87" s="28" t="s">
        <v>353</v>
      </c>
      <c r="I87" s="28" t="s">
        <v>300</v>
      </c>
      <c r="J87" s="30" t="s">
        <v>301</v>
      </c>
      <c r="K87" s="30" t="s">
        <v>302</v>
      </c>
      <c r="L87" s="28"/>
      <c r="M87" s="28" t="s">
        <v>303</v>
      </c>
      <c r="N87" s="371">
        <v>46</v>
      </c>
      <c r="O87" s="76">
        <v>13</v>
      </c>
      <c r="P87" s="76">
        <v>2</v>
      </c>
      <c r="Q87" s="170"/>
      <c r="R87" s="170"/>
      <c r="S87" s="171">
        <f t="shared" si="4"/>
        <v>35</v>
      </c>
      <c r="T87" s="172">
        <f>'Rregjistrimet 9 Vjeçare'!AH87</f>
        <v>35</v>
      </c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174">
        <f t="shared" si="3"/>
        <v>11</v>
      </c>
      <c r="AF87" s="174">
        <f t="shared" si="5"/>
        <v>11</v>
      </c>
    </row>
    <row r="88" spans="1:32" ht="14.1" customHeight="1">
      <c r="A88" s="2" t="s">
        <v>525</v>
      </c>
      <c r="B88" s="29" t="s">
        <v>515</v>
      </c>
      <c r="C88" s="28" t="s">
        <v>297</v>
      </c>
      <c r="D88" s="28" t="s">
        <v>297</v>
      </c>
      <c r="E88" s="28" t="s">
        <v>516</v>
      </c>
      <c r="F88" s="29" t="s">
        <v>526</v>
      </c>
      <c r="G88" s="28" t="s">
        <v>352</v>
      </c>
      <c r="H88" s="28" t="s">
        <v>353</v>
      </c>
      <c r="I88" s="28" t="s">
        <v>300</v>
      </c>
      <c r="J88" s="30" t="s">
        <v>50</v>
      </c>
      <c r="K88" s="30" t="s">
        <v>315</v>
      </c>
      <c r="L88" s="28" t="s">
        <v>518</v>
      </c>
      <c r="M88" s="28" t="s">
        <v>303</v>
      </c>
      <c r="N88" s="371">
        <v>4</v>
      </c>
      <c r="O88" s="76">
        <v>0</v>
      </c>
      <c r="P88" s="76">
        <v>2</v>
      </c>
      <c r="Q88" s="170"/>
      <c r="R88" s="170"/>
      <c r="S88" s="171">
        <f t="shared" si="4"/>
        <v>6</v>
      </c>
      <c r="T88" s="172">
        <f>'Rregjistrimet 9 Vjeçare'!AH88</f>
        <v>6</v>
      </c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174">
        <f t="shared" si="3"/>
        <v>-2</v>
      </c>
      <c r="AF88" s="174">
        <f t="shared" si="5"/>
        <v>-2</v>
      </c>
    </row>
    <row r="89" spans="1:32" ht="14.1" customHeight="1">
      <c r="A89" s="2" t="s">
        <v>527</v>
      </c>
      <c r="B89" s="29" t="s">
        <v>515</v>
      </c>
      <c r="C89" s="28" t="s">
        <v>297</v>
      </c>
      <c r="D89" s="28" t="s">
        <v>297</v>
      </c>
      <c r="E89" s="28" t="s">
        <v>516</v>
      </c>
      <c r="F89" s="29" t="s">
        <v>528</v>
      </c>
      <c r="G89" s="28" t="s">
        <v>352</v>
      </c>
      <c r="H89" s="28" t="s">
        <v>353</v>
      </c>
      <c r="I89" s="28" t="s">
        <v>300</v>
      </c>
      <c r="J89" s="30" t="s">
        <v>301</v>
      </c>
      <c r="K89" s="30" t="s">
        <v>315</v>
      </c>
      <c r="L89" s="28" t="s">
        <v>518</v>
      </c>
      <c r="M89" s="28" t="s">
        <v>303</v>
      </c>
      <c r="N89" s="371">
        <v>39</v>
      </c>
      <c r="O89" s="76">
        <v>6</v>
      </c>
      <c r="P89" s="76">
        <v>1</v>
      </c>
      <c r="Q89" s="170">
        <v>3</v>
      </c>
      <c r="R89" s="170">
        <v>2</v>
      </c>
      <c r="S89" s="171">
        <f t="shared" si="4"/>
        <v>33</v>
      </c>
      <c r="T89" s="172">
        <f>'Rregjistrimet 9 Vjeçare'!AH89</f>
        <v>33</v>
      </c>
      <c r="U89" s="54">
        <v>1</v>
      </c>
      <c r="V89" s="54"/>
      <c r="W89" s="54"/>
      <c r="X89" s="54">
        <v>2</v>
      </c>
      <c r="Y89" s="54"/>
      <c r="Z89" s="54"/>
      <c r="AA89" s="54"/>
      <c r="AB89" s="54"/>
      <c r="AC89" s="54"/>
      <c r="AD89" s="54">
        <v>2</v>
      </c>
      <c r="AE89" s="174">
        <f t="shared" si="3"/>
        <v>6</v>
      </c>
      <c r="AF89" s="174">
        <f t="shared" si="5"/>
        <v>6</v>
      </c>
    </row>
    <row r="90" spans="1:32" ht="14.1" customHeight="1">
      <c r="A90" s="2" t="s">
        <v>529</v>
      </c>
      <c r="B90" s="29" t="s">
        <v>515</v>
      </c>
      <c r="C90" s="28" t="s">
        <v>297</v>
      </c>
      <c r="D90" s="28" t="s">
        <v>297</v>
      </c>
      <c r="E90" s="28" t="s">
        <v>516</v>
      </c>
      <c r="F90" s="29" t="s">
        <v>530</v>
      </c>
      <c r="G90" s="28" t="s">
        <v>352</v>
      </c>
      <c r="H90" s="28" t="s">
        <v>353</v>
      </c>
      <c r="I90" s="28" t="s">
        <v>300</v>
      </c>
      <c r="J90" s="30" t="s">
        <v>50</v>
      </c>
      <c r="K90" s="30" t="s">
        <v>315</v>
      </c>
      <c r="L90" s="28" t="s">
        <v>518</v>
      </c>
      <c r="M90" s="28" t="s">
        <v>303</v>
      </c>
      <c r="N90" s="371">
        <v>7</v>
      </c>
      <c r="O90" s="76">
        <v>0</v>
      </c>
      <c r="P90" s="76">
        <v>1</v>
      </c>
      <c r="Q90" s="170">
        <v>2</v>
      </c>
      <c r="R90" s="170"/>
      <c r="S90" s="171">
        <f t="shared" si="4"/>
        <v>6</v>
      </c>
      <c r="T90" s="172">
        <f>'Rregjistrimet 9 Vjeçare'!AH90</f>
        <v>6</v>
      </c>
      <c r="U90" s="54">
        <v>2</v>
      </c>
      <c r="V90" s="54"/>
      <c r="W90" s="54"/>
      <c r="X90" s="54"/>
      <c r="Y90" s="54"/>
      <c r="Z90" s="54"/>
      <c r="AA90" s="54"/>
      <c r="AB90" s="54"/>
      <c r="AC90" s="54"/>
      <c r="AD90" s="54"/>
      <c r="AE90" s="174">
        <f t="shared" si="3"/>
        <v>1</v>
      </c>
      <c r="AF90" s="174">
        <f t="shared" si="5"/>
        <v>1</v>
      </c>
    </row>
    <row r="91" spans="1:32" ht="14.1" customHeight="1">
      <c r="A91" s="2" t="s">
        <v>531</v>
      </c>
      <c r="B91" s="29" t="s">
        <v>515</v>
      </c>
      <c r="C91" s="28" t="s">
        <v>297</v>
      </c>
      <c r="D91" s="28" t="s">
        <v>297</v>
      </c>
      <c r="E91" s="28" t="s">
        <v>516</v>
      </c>
      <c r="F91" s="29" t="s">
        <v>532</v>
      </c>
      <c r="G91" s="28" t="s">
        <v>352</v>
      </c>
      <c r="H91" s="28" t="s">
        <v>353</v>
      </c>
      <c r="I91" s="28" t="s">
        <v>300</v>
      </c>
      <c r="J91" s="30" t="s">
        <v>301</v>
      </c>
      <c r="K91" s="30" t="s">
        <v>315</v>
      </c>
      <c r="L91" s="28" t="s">
        <v>518</v>
      </c>
      <c r="M91" s="28" t="s">
        <v>303</v>
      </c>
      <c r="N91" s="371">
        <v>25</v>
      </c>
      <c r="O91" s="76">
        <v>5</v>
      </c>
      <c r="P91" s="76">
        <v>2</v>
      </c>
      <c r="Q91" s="170"/>
      <c r="R91" s="170"/>
      <c r="S91" s="171">
        <f t="shared" si="4"/>
        <v>22</v>
      </c>
      <c r="T91" s="172">
        <f>'Rregjistrimet 9 Vjeçare'!AH91</f>
        <v>22</v>
      </c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174">
        <f t="shared" si="3"/>
        <v>3</v>
      </c>
      <c r="AF91" s="174">
        <f t="shared" si="5"/>
        <v>3</v>
      </c>
    </row>
    <row r="92" spans="1:32" ht="14.1" customHeight="1">
      <c r="A92" s="2" t="s">
        <v>533</v>
      </c>
      <c r="B92" s="29" t="s">
        <v>534</v>
      </c>
      <c r="C92" s="28" t="s">
        <v>297</v>
      </c>
      <c r="D92" s="28" t="s">
        <v>297</v>
      </c>
      <c r="E92" s="28" t="s">
        <v>535</v>
      </c>
      <c r="F92" s="29" t="s">
        <v>535</v>
      </c>
      <c r="G92" s="28" t="s">
        <v>352</v>
      </c>
      <c r="H92" s="28" t="s">
        <v>353</v>
      </c>
      <c r="I92" s="28" t="s">
        <v>300</v>
      </c>
      <c r="J92" s="30" t="s">
        <v>301</v>
      </c>
      <c r="K92" s="30" t="s">
        <v>340</v>
      </c>
      <c r="L92" s="28"/>
      <c r="M92" s="28" t="s">
        <v>303</v>
      </c>
      <c r="N92" s="371">
        <v>391</v>
      </c>
      <c r="O92" s="76">
        <v>62</v>
      </c>
      <c r="P92" s="76">
        <v>26</v>
      </c>
      <c r="Q92" s="170">
        <v>3</v>
      </c>
      <c r="R92" s="170">
        <v>12</v>
      </c>
      <c r="S92" s="171">
        <f t="shared" si="4"/>
        <v>364</v>
      </c>
      <c r="T92" s="172">
        <f>'Rregjistrimet 9 Vjeçare'!AH92</f>
        <v>364</v>
      </c>
      <c r="U92" s="54">
        <v>3</v>
      </c>
      <c r="V92" s="54"/>
      <c r="W92" s="54"/>
      <c r="X92" s="54">
        <v>6</v>
      </c>
      <c r="Y92" s="54">
        <v>3</v>
      </c>
      <c r="Z92" s="54">
        <v>3</v>
      </c>
      <c r="AA92" s="54"/>
      <c r="AB92" s="54"/>
      <c r="AC92" s="54"/>
      <c r="AD92" s="54"/>
      <c r="AE92" s="174">
        <f t="shared" si="3"/>
        <v>27</v>
      </c>
      <c r="AF92" s="174">
        <f t="shared" si="5"/>
        <v>27</v>
      </c>
    </row>
    <row r="93" spans="1:32" ht="14.1" customHeight="1">
      <c r="A93" s="2" t="s">
        <v>536</v>
      </c>
      <c r="B93" s="29" t="s">
        <v>534</v>
      </c>
      <c r="C93" s="28" t="s">
        <v>297</v>
      </c>
      <c r="D93" s="28" t="s">
        <v>297</v>
      </c>
      <c r="E93" s="28" t="s">
        <v>535</v>
      </c>
      <c r="F93" s="29" t="s">
        <v>537</v>
      </c>
      <c r="G93" s="28" t="s">
        <v>352</v>
      </c>
      <c r="H93" s="28" t="s">
        <v>353</v>
      </c>
      <c r="I93" s="28" t="s">
        <v>300</v>
      </c>
      <c r="J93" s="30" t="s">
        <v>50</v>
      </c>
      <c r="K93" s="30" t="s">
        <v>315</v>
      </c>
      <c r="L93" s="28" t="s">
        <v>538</v>
      </c>
      <c r="M93" s="28" t="s">
        <v>303</v>
      </c>
      <c r="N93" s="371">
        <v>24</v>
      </c>
      <c r="O93" s="76">
        <v>0</v>
      </c>
      <c r="P93" s="76">
        <v>6</v>
      </c>
      <c r="Q93" s="170">
        <v>7</v>
      </c>
      <c r="R93" s="170"/>
      <c r="S93" s="171">
        <f t="shared" si="4"/>
        <v>23</v>
      </c>
      <c r="T93" s="172">
        <f>'Rregjistrimet 9 Vjeçare'!AH93</f>
        <v>23</v>
      </c>
      <c r="U93" s="54">
        <v>7</v>
      </c>
      <c r="V93" s="54"/>
      <c r="W93" s="54"/>
      <c r="X93" s="54"/>
      <c r="Y93" s="54"/>
      <c r="Z93" s="54"/>
      <c r="AA93" s="54"/>
      <c r="AB93" s="54"/>
      <c r="AC93" s="54"/>
      <c r="AD93" s="54"/>
      <c r="AE93" s="174">
        <f t="shared" si="3"/>
        <v>1</v>
      </c>
      <c r="AF93" s="174">
        <f t="shared" si="5"/>
        <v>1</v>
      </c>
    </row>
    <row r="94" spans="1:32" ht="14.1" customHeight="1">
      <c r="A94" s="2" t="s">
        <v>539</v>
      </c>
      <c r="B94" s="36" t="s">
        <v>540</v>
      </c>
      <c r="C94" s="37" t="s">
        <v>297</v>
      </c>
      <c r="D94" s="1" t="s">
        <v>297</v>
      </c>
      <c r="E94" s="2" t="s">
        <v>535</v>
      </c>
      <c r="F94" s="2" t="s">
        <v>541</v>
      </c>
      <c r="G94" s="2" t="s">
        <v>352</v>
      </c>
      <c r="H94" s="2" t="s">
        <v>353</v>
      </c>
      <c r="I94" s="2" t="s">
        <v>300</v>
      </c>
      <c r="J94" s="38" t="s">
        <v>301</v>
      </c>
      <c r="K94" s="38" t="s">
        <v>302</v>
      </c>
      <c r="L94" s="38"/>
      <c r="M94" s="38" t="s">
        <v>303</v>
      </c>
      <c r="N94" s="371">
        <v>223</v>
      </c>
      <c r="O94" s="76">
        <v>24</v>
      </c>
      <c r="P94" s="76">
        <v>23</v>
      </c>
      <c r="Q94" s="170"/>
      <c r="R94" s="170"/>
      <c r="S94" s="171">
        <f t="shared" si="4"/>
        <v>222</v>
      </c>
      <c r="T94" s="172">
        <f>'Rregjistrimet 9 Vjeçare'!AH94</f>
        <v>222</v>
      </c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174">
        <f t="shared" si="3"/>
        <v>1</v>
      </c>
      <c r="AF94" s="174">
        <f t="shared" si="5"/>
        <v>1</v>
      </c>
    </row>
    <row r="95" spans="1:32" ht="14.1" customHeight="1">
      <c r="A95" s="2" t="s">
        <v>542</v>
      </c>
      <c r="B95" s="36" t="s">
        <v>543</v>
      </c>
      <c r="C95" s="37" t="s">
        <v>297</v>
      </c>
      <c r="D95" s="1" t="s">
        <v>297</v>
      </c>
      <c r="E95" s="2" t="s">
        <v>535</v>
      </c>
      <c r="F95" s="2" t="s">
        <v>544</v>
      </c>
      <c r="G95" s="2" t="s">
        <v>352</v>
      </c>
      <c r="H95" s="2" t="s">
        <v>353</v>
      </c>
      <c r="I95" s="2" t="s">
        <v>300</v>
      </c>
      <c r="J95" s="38" t="s">
        <v>301</v>
      </c>
      <c r="K95" s="38" t="s">
        <v>302</v>
      </c>
      <c r="L95" s="38"/>
      <c r="M95" s="38" t="s">
        <v>303</v>
      </c>
      <c r="N95" s="371">
        <v>43</v>
      </c>
      <c r="O95" s="76">
        <v>5</v>
      </c>
      <c r="P95" s="76">
        <v>3</v>
      </c>
      <c r="Q95" s="170"/>
      <c r="R95" s="170">
        <v>1</v>
      </c>
      <c r="S95" s="171">
        <f t="shared" si="4"/>
        <v>42</v>
      </c>
      <c r="T95" s="172">
        <f>'Rregjistrimet 9 Vjeçare'!AH95</f>
        <v>42</v>
      </c>
      <c r="U95" s="54"/>
      <c r="V95" s="54"/>
      <c r="W95" s="54"/>
      <c r="X95" s="54">
        <v>1</v>
      </c>
      <c r="Y95" s="54"/>
      <c r="Z95" s="54"/>
      <c r="AA95" s="54"/>
      <c r="AB95" s="54"/>
      <c r="AC95" s="54"/>
      <c r="AD95" s="54"/>
      <c r="AE95" s="174">
        <f t="shared" si="3"/>
        <v>1</v>
      </c>
      <c r="AF95" s="174">
        <f t="shared" si="5"/>
        <v>1</v>
      </c>
    </row>
    <row r="96" spans="1:32" ht="14.1" customHeight="1">
      <c r="A96" s="2" t="s">
        <v>545</v>
      </c>
      <c r="B96" s="36" t="s">
        <v>546</v>
      </c>
      <c r="C96" s="37" t="s">
        <v>297</v>
      </c>
      <c r="D96" s="1" t="s">
        <v>297</v>
      </c>
      <c r="E96" s="2" t="s">
        <v>535</v>
      </c>
      <c r="F96" s="2" t="s">
        <v>547</v>
      </c>
      <c r="G96" s="2" t="s">
        <v>352</v>
      </c>
      <c r="H96" s="2" t="s">
        <v>353</v>
      </c>
      <c r="I96" s="2" t="s">
        <v>300</v>
      </c>
      <c r="J96" s="38" t="s">
        <v>301</v>
      </c>
      <c r="K96" s="38" t="s">
        <v>302</v>
      </c>
      <c r="L96" s="38"/>
      <c r="M96" s="38" t="s">
        <v>303</v>
      </c>
      <c r="N96" s="371">
        <v>187</v>
      </c>
      <c r="O96" s="76">
        <v>17</v>
      </c>
      <c r="P96" s="76">
        <v>19</v>
      </c>
      <c r="Q96" s="170">
        <v>10</v>
      </c>
      <c r="R96" s="170"/>
      <c r="S96" s="171">
        <f t="shared" si="4"/>
        <v>179</v>
      </c>
      <c r="T96" s="172">
        <f>'Rregjistrimet 9 Vjeçare'!AH96</f>
        <v>179</v>
      </c>
      <c r="U96" s="54">
        <v>8</v>
      </c>
      <c r="V96" s="54"/>
      <c r="W96" s="54"/>
      <c r="X96" s="54"/>
      <c r="Y96" s="54"/>
      <c r="Z96" s="54"/>
      <c r="AA96" s="54"/>
      <c r="AB96" s="54"/>
      <c r="AC96" s="54"/>
      <c r="AD96" s="54">
        <v>2</v>
      </c>
      <c r="AE96" s="174">
        <f t="shared" si="3"/>
        <v>8</v>
      </c>
      <c r="AF96" s="174">
        <f t="shared" si="5"/>
        <v>8</v>
      </c>
    </row>
    <row r="97" spans="1:32" ht="14.1" customHeight="1">
      <c r="A97" s="2" t="s">
        <v>548</v>
      </c>
      <c r="B97" s="36" t="s">
        <v>549</v>
      </c>
      <c r="C97" s="37" t="s">
        <v>297</v>
      </c>
      <c r="D97" s="1" t="s">
        <v>297</v>
      </c>
      <c r="E97" s="2" t="s">
        <v>535</v>
      </c>
      <c r="F97" s="2" t="s">
        <v>550</v>
      </c>
      <c r="G97" s="2" t="s">
        <v>352</v>
      </c>
      <c r="H97" s="2" t="s">
        <v>353</v>
      </c>
      <c r="I97" s="2" t="s">
        <v>300</v>
      </c>
      <c r="J97" s="38" t="s">
        <v>301</v>
      </c>
      <c r="K97" s="38" t="s">
        <v>302</v>
      </c>
      <c r="L97" s="38"/>
      <c r="M97" s="38" t="s">
        <v>303</v>
      </c>
      <c r="N97" s="371">
        <v>136</v>
      </c>
      <c r="O97" s="76">
        <v>16</v>
      </c>
      <c r="P97" s="76">
        <v>6</v>
      </c>
      <c r="Q97" s="170">
        <v>4</v>
      </c>
      <c r="R97" s="170"/>
      <c r="S97" s="171">
        <f t="shared" si="4"/>
        <v>122</v>
      </c>
      <c r="T97" s="172">
        <f>'Rregjistrimet 9 Vjeçare'!AH97</f>
        <v>122</v>
      </c>
      <c r="U97" s="54">
        <v>4</v>
      </c>
      <c r="V97" s="54"/>
      <c r="W97" s="54"/>
      <c r="X97" s="54"/>
      <c r="Y97" s="54"/>
      <c r="Z97" s="54"/>
      <c r="AA97" s="54"/>
      <c r="AB97" s="54"/>
      <c r="AC97" s="54"/>
      <c r="AD97" s="54"/>
      <c r="AE97" s="174">
        <f t="shared" si="3"/>
        <v>14</v>
      </c>
      <c r="AF97" s="174">
        <f t="shared" si="5"/>
        <v>14</v>
      </c>
    </row>
    <row r="98" spans="1:32" ht="14.1" customHeight="1">
      <c r="A98" s="2" t="s">
        <v>551</v>
      </c>
      <c r="B98" s="36" t="s">
        <v>552</v>
      </c>
      <c r="C98" s="37" t="s">
        <v>297</v>
      </c>
      <c r="D98" s="1" t="s">
        <v>297</v>
      </c>
      <c r="E98" s="2" t="s">
        <v>535</v>
      </c>
      <c r="F98" s="2" t="s">
        <v>553</v>
      </c>
      <c r="G98" s="2" t="s">
        <v>352</v>
      </c>
      <c r="H98" s="2" t="s">
        <v>353</v>
      </c>
      <c r="I98" s="2" t="s">
        <v>300</v>
      </c>
      <c r="J98" s="38" t="s">
        <v>301</v>
      </c>
      <c r="K98" s="38" t="s">
        <v>302</v>
      </c>
      <c r="L98" s="38"/>
      <c r="M98" s="38" t="s">
        <v>303</v>
      </c>
      <c r="N98" s="371">
        <v>99</v>
      </c>
      <c r="O98" s="76">
        <v>12</v>
      </c>
      <c r="P98" s="76">
        <v>9</v>
      </c>
      <c r="Q98" s="170">
        <v>1</v>
      </c>
      <c r="R98" s="170">
        <v>1</v>
      </c>
      <c r="S98" s="171">
        <f t="shared" si="4"/>
        <v>96</v>
      </c>
      <c r="T98" s="172">
        <f>'Rregjistrimet 9 Vjeçare'!AH98</f>
        <v>96</v>
      </c>
      <c r="U98" s="54">
        <v>1</v>
      </c>
      <c r="V98" s="54"/>
      <c r="W98" s="54"/>
      <c r="X98" s="54">
        <v>1</v>
      </c>
      <c r="Y98" s="54"/>
      <c r="Z98" s="54"/>
      <c r="AA98" s="54"/>
      <c r="AB98" s="54"/>
      <c r="AC98" s="54"/>
      <c r="AD98" s="54"/>
      <c r="AE98" s="174">
        <f t="shared" si="3"/>
        <v>3</v>
      </c>
      <c r="AF98" s="174">
        <f t="shared" si="5"/>
        <v>3</v>
      </c>
    </row>
    <row r="99" spans="1:32" ht="14.1" customHeight="1">
      <c r="A99" s="2" t="s">
        <v>554</v>
      </c>
      <c r="B99" s="36" t="s">
        <v>555</v>
      </c>
      <c r="C99" s="37" t="s">
        <v>297</v>
      </c>
      <c r="D99" s="1" t="s">
        <v>297</v>
      </c>
      <c r="E99" s="2" t="s">
        <v>535</v>
      </c>
      <c r="F99" s="2" t="s">
        <v>556</v>
      </c>
      <c r="G99" s="1" t="s">
        <v>352</v>
      </c>
      <c r="H99" s="1" t="s">
        <v>353</v>
      </c>
      <c r="I99" s="1" t="s">
        <v>300</v>
      </c>
      <c r="J99" s="38" t="s">
        <v>301</v>
      </c>
      <c r="K99" s="38" t="s">
        <v>302</v>
      </c>
      <c r="L99" s="38"/>
      <c r="M99" s="38" t="s">
        <v>303</v>
      </c>
      <c r="N99" s="371">
        <v>223</v>
      </c>
      <c r="O99" s="76">
        <v>21</v>
      </c>
      <c r="P99" s="76">
        <v>12</v>
      </c>
      <c r="Q99" s="170">
        <v>3</v>
      </c>
      <c r="R99" s="170">
        <v>3</v>
      </c>
      <c r="S99" s="171">
        <f t="shared" si="4"/>
        <v>214</v>
      </c>
      <c r="T99" s="172">
        <f>'Rregjistrimet 9 Vjeçare'!AH99</f>
        <v>214</v>
      </c>
      <c r="U99" s="54"/>
      <c r="V99" s="54"/>
      <c r="W99" s="54">
        <v>2</v>
      </c>
      <c r="X99" s="54">
        <v>3</v>
      </c>
      <c r="Y99" s="54"/>
      <c r="Z99" s="54"/>
      <c r="AA99" s="54"/>
      <c r="AB99" s="54">
        <v>1</v>
      </c>
      <c r="AC99" s="54"/>
      <c r="AD99" s="54"/>
      <c r="AE99" s="174">
        <f t="shared" si="3"/>
        <v>9</v>
      </c>
      <c r="AF99" s="174">
        <f t="shared" si="5"/>
        <v>9</v>
      </c>
    </row>
    <row r="100" spans="1:32" s="780" customFormat="1" ht="14.1" customHeight="1">
      <c r="A100" s="411" t="s">
        <v>557</v>
      </c>
      <c r="B100" s="412" t="s">
        <v>558</v>
      </c>
      <c r="C100" s="413" t="s">
        <v>297</v>
      </c>
      <c r="D100" s="411" t="s">
        <v>297</v>
      </c>
      <c r="E100" s="411" t="s">
        <v>535</v>
      </c>
      <c r="F100" s="411" t="s">
        <v>559</v>
      </c>
      <c r="G100" s="411" t="s">
        <v>352</v>
      </c>
      <c r="H100" s="411" t="s">
        <v>353</v>
      </c>
      <c r="I100" s="411" t="s">
        <v>300</v>
      </c>
      <c r="J100" s="414" t="s">
        <v>301</v>
      </c>
      <c r="K100" s="414" t="s">
        <v>340</v>
      </c>
      <c r="L100" s="414"/>
      <c r="M100" s="414" t="s">
        <v>303</v>
      </c>
      <c r="N100" s="425">
        <v>390</v>
      </c>
      <c r="O100" s="418">
        <v>50</v>
      </c>
      <c r="P100" s="418">
        <v>30</v>
      </c>
      <c r="Q100" s="426">
        <v>9</v>
      </c>
      <c r="R100" s="426">
        <v>12</v>
      </c>
      <c r="S100" s="427">
        <f t="shared" si="4"/>
        <v>373</v>
      </c>
      <c r="T100" s="427">
        <f>'Rregjistrimet 9 Vjeçare'!AH100</f>
        <v>373</v>
      </c>
      <c r="U100" s="418">
        <v>4</v>
      </c>
      <c r="V100" s="418"/>
      <c r="W100" s="418">
        <v>5</v>
      </c>
      <c r="X100" s="418">
        <v>5</v>
      </c>
      <c r="Y100" s="418">
        <v>4</v>
      </c>
      <c r="Z100" s="418">
        <v>3</v>
      </c>
      <c r="AA100" s="418"/>
      <c r="AB100" s="418"/>
      <c r="AC100" s="418"/>
      <c r="AD100" s="418"/>
      <c r="AE100" s="418">
        <f t="shared" si="3"/>
        <v>17</v>
      </c>
      <c r="AF100" s="418">
        <f t="shared" si="5"/>
        <v>17</v>
      </c>
    </row>
    <row r="101" spans="1:32" ht="14.1" customHeight="1">
      <c r="A101" s="2" t="s">
        <v>560</v>
      </c>
      <c r="B101" s="36" t="s">
        <v>561</v>
      </c>
      <c r="C101" s="37" t="s">
        <v>297</v>
      </c>
      <c r="D101" s="1" t="s">
        <v>297</v>
      </c>
      <c r="E101" s="2" t="s">
        <v>562</v>
      </c>
      <c r="F101" s="2" t="s">
        <v>563</v>
      </c>
      <c r="G101" s="1" t="s">
        <v>352</v>
      </c>
      <c r="H101" s="1" t="s">
        <v>353</v>
      </c>
      <c r="I101" s="1" t="s">
        <v>300</v>
      </c>
      <c r="J101" s="38" t="s">
        <v>301</v>
      </c>
      <c r="K101" s="38" t="s">
        <v>302</v>
      </c>
      <c r="L101" s="38"/>
      <c r="M101" s="38" t="s">
        <v>303</v>
      </c>
      <c r="N101" s="371">
        <v>25</v>
      </c>
      <c r="O101" s="76">
        <v>8</v>
      </c>
      <c r="P101" s="76">
        <v>0</v>
      </c>
      <c r="Q101" s="170">
        <v>1</v>
      </c>
      <c r="R101" s="170">
        <v>0</v>
      </c>
      <c r="S101" s="171">
        <f t="shared" si="4"/>
        <v>16</v>
      </c>
      <c r="T101" s="172">
        <f>'Rregjistrimet 9 Vjeçare'!AH101</f>
        <v>16</v>
      </c>
      <c r="U101" s="54">
        <v>1</v>
      </c>
      <c r="V101" s="54"/>
      <c r="W101" s="54"/>
      <c r="X101" s="54"/>
      <c r="Y101" s="54"/>
      <c r="Z101" s="54"/>
      <c r="AA101" s="54"/>
      <c r="AB101" s="54"/>
      <c r="AC101" s="54"/>
      <c r="AD101" s="54"/>
      <c r="AE101" s="174">
        <f t="shared" si="3"/>
        <v>9</v>
      </c>
      <c r="AF101" s="174">
        <f t="shared" si="5"/>
        <v>9</v>
      </c>
    </row>
    <row r="102" spans="1:32" ht="14.1" customHeight="1">
      <c r="A102" s="2" t="s">
        <v>564</v>
      </c>
      <c r="B102" s="36" t="s">
        <v>561</v>
      </c>
      <c r="C102" s="37" t="s">
        <v>297</v>
      </c>
      <c r="D102" s="1" t="s">
        <v>297</v>
      </c>
      <c r="E102" s="2" t="s">
        <v>562</v>
      </c>
      <c r="F102" s="27" t="s">
        <v>565</v>
      </c>
      <c r="G102" s="1" t="s">
        <v>352</v>
      </c>
      <c r="H102" s="1" t="s">
        <v>353</v>
      </c>
      <c r="I102" s="1" t="s">
        <v>300</v>
      </c>
      <c r="J102" s="38" t="s">
        <v>50</v>
      </c>
      <c r="K102" s="38" t="s">
        <v>315</v>
      </c>
      <c r="L102" s="38" t="s">
        <v>560</v>
      </c>
      <c r="M102" s="38" t="s">
        <v>303</v>
      </c>
      <c r="N102" s="371">
        <v>4</v>
      </c>
      <c r="O102" s="76">
        <v>0</v>
      </c>
      <c r="P102" s="76">
        <v>0</v>
      </c>
      <c r="Q102" s="170">
        <v>0</v>
      </c>
      <c r="R102" s="170">
        <v>0</v>
      </c>
      <c r="S102" s="171">
        <f t="shared" si="4"/>
        <v>4</v>
      </c>
      <c r="T102" s="172">
        <f>'Rregjistrimet 9 Vjeçare'!AH102</f>
        <v>4</v>
      </c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174">
        <f t="shared" si="3"/>
        <v>0</v>
      </c>
      <c r="AF102" s="174">
        <f t="shared" si="5"/>
        <v>0</v>
      </c>
    </row>
    <row r="103" spans="1:32" ht="14.1" customHeight="1">
      <c r="A103" s="2" t="s">
        <v>566</v>
      </c>
      <c r="B103" s="36" t="s">
        <v>561</v>
      </c>
      <c r="C103" s="37" t="s">
        <v>297</v>
      </c>
      <c r="D103" s="1" t="s">
        <v>297</v>
      </c>
      <c r="E103" s="2" t="s">
        <v>562</v>
      </c>
      <c r="F103" s="2" t="s">
        <v>567</v>
      </c>
      <c r="G103" s="1" t="s">
        <v>352</v>
      </c>
      <c r="H103" s="1" t="s">
        <v>353</v>
      </c>
      <c r="I103" s="1" t="s">
        <v>300</v>
      </c>
      <c r="J103" s="38" t="s">
        <v>301</v>
      </c>
      <c r="K103" s="38" t="s">
        <v>315</v>
      </c>
      <c r="L103" s="38" t="s">
        <v>560</v>
      </c>
      <c r="M103" s="38" t="s">
        <v>303</v>
      </c>
      <c r="N103" s="371">
        <v>3</v>
      </c>
      <c r="O103" s="76">
        <v>1</v>
      </c>
      <c r="P103" s="76">
        <v>1</v>
      </c>
      <c r="Q103" s="170">
        <v>1</v>
      </c>
      <c r="R103" s="170">
        <v>0</v>
      </c>
      <c r="S103" s="171">
        <f t="shared" si="4"/>
        <v>2</v>
      </c>
      <c r="T103" s="172">
        <f>'Rregjistrimet 9 Vjeçare'!AH103</f>
        <v>2</v>
      </c>
      <c r="U103" s="54">
        <v>1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174">
        <f t="shared" si="3"/>
        <v>1</v>
      </c>
      <c r="AF103" s="174">
        <f t="shared" si="5"/>
        <v>1</v>
      </c>
    </row>
    <row r="104" spans="1:32" ht="14.1" customHeight="1">
      <c r="A104" s="2" t="s">
        <v>568</v>
      </c>
      <c r="B104" s="36" t="s">
        <v>569</v>
      </c>
      <c r="C104" s="37" t="s">
        <v>297</v>
      </c>
      <c r="D104" s="1" t="s">
        <v>297</v>
      </c>
      <c r="E104" s="2" t="s">
        <v>562</v>
      </c>
      <c r="F104" s="1" t="s">
        <v>570</v>
      </c>
      <c r="G104" s="1" t="s">
        <v>352</v>
      </c>
      <c r="H104" s="1" t="s">
        <v>353</v>
      </c>
      <c r="I104" s="1" t="s">
        <v>300</v>
      </c>
      <c r="J104" s="38" t="s">
        <v>301</v>
      </c>
      <c r="K104" s="38" t="s">
        <v>302</v>
      </c>
      <c r="L104" s="39"/>
      <c r="M104" s="38" t="s">
        <v>303</v>
      </c>
      <c r="N104" s="371">
        <v>81</v>
      </c>
      <c r="O104" s="76">
        <v>11</v>
      </c>
      <c r="P104" s="76">
        <v>2</v>
      </c>
      <c r="Q104" s="170">
        <v>5</v>
      </c>
      <c r="R104" s="170">
        <v>0</v>
      </c>
      <c r="S104" s="171">
        <f t="shared" si="4"/>
        <v>67</v>
      </c>
      <c r="T104" s="172">
        <f>'Rregjistrimet 9 Vjeçare'!AH104</f>
        <v>67</v>
      </c>
      <c r="U104" s="54">
        <v>5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174">
        <f t="shared" si="3"/>
        <v>14</v>
      </c>
      <c r="AF104" s="174">
        <f t="shared" si="5"/>
        <v>14</v>
      </c>
    </row>
    <row r="105" spans="1:32" ht="14.1" customHeight="1">
      <c r="A105" s="2" t="s">
        <v>571</v>
      </c>
      <c r="B105" s="40" t="s">
        <v>572</v>
      </c>
      <c r="C105" s="37" t="s">
        <v>297</v>
      </c>
      <c r="D105" s="1" t="s">
        <v>297</v>
      </c>
      <c r="E105" s="1" t="s">
        <v>562</v>
      </c>
      <c r="F105" s="1" t="s">
        <v>573</v>
      </c>
      <c r="G105" s="1" t="s">
        <v>352</v>
      </c>
      <c r="H105" s="1" t="s">
        <v>353</v>
      </c>
      <c r="I105" s="1" t="s">
        <v>300</v>
      </c>
      <c r="J105" s="38" t="s">
        <v>301</v>
      </c>
      <c r="K105" s="38" t="s">
        <v>302</v>
      </c>
      <c r="L105" s="38"/>
      <c r="M105" s="38" t="s">
        <v>303</v>
      </c>
      <c r="N105" s="371">
        <v>34</v>
      </c>
      <c r="O105" s="76">
        <v>6</v>
      </c>
      <c r="P105" s="76">
        <v>2</v>
      </c>
      <c r="Q105" s="170">
        <v>1</v>
      </c>
      <c r="R105" s="170">
        <v>0</v>
      </c>
      <c r="S105" s="171">
        <f t="shared" si="4"/>
        <v>29</v>
      </c>
      <c r="T105" s="172">
        <f>'Rregjistrimet 9 Vjeçare'!AH105</f>
        <v>29</v>
      </c>
      <c r="U105" s="54"/>
      <c r="V105" s="54"/>
      <c r="W105" s="54"/>
      <c r="X105" s="54"/>
      <c r="Y105" s="54"/>
      <c r="Z105" s="54"/>
      <c r="AA105" s="54"/>
      <c r="AB105" s="54"/>
      <c r="AC105" s="54"/>
      <c r="AD105" s="54">
        <v>1</v>
      </c>
      <c r="AE105" s="174">
        <f t="shared" si="3"/>
        <v>5</v>
      </c>
      <c r="AF105" s="174">
        <f t="shared" si="5"/>
        <v>5</v>
      </c>
    </row>
    <row r="106" spans="1:32" ht="14.1" customHeight="1">
      <c r="A106" s="2" t="s">
        <v>574</v>
      </c>
      <c r="B106" s="40" t="s">
        <v>575</v>
      </c>
      <c r="C106" s="37" t="s">
        <v>297</v>
      </c>
      <c r="D106" s="1" t="s">
        <v>297</v>
      </c>
      <c r="E106" s="1" t="s">
        <v>576</v>
      </c>
      <c r="F106" s="1" t="s">
        <v>577</v>
      </c>
      <c r="G106" s="1" t="s">
        <v>352</v>
      </c>
      <c r="H106" s="1" t="s">
        <v>353</v>
      </c>
      <c r="I106" s="1" t="s">
        <v>300</v>
      </c>
      <c r="J106" s="41" t="s">
        <v>301</v>
      </c>
      <c r="K106" s="41" t="s">
        <v>302</v>
      </c>
      <c r="L106" s="41"/>
      <c r="M106" s="38" t="s">
        <v>303</v>
      </c>
      <c r="N106" s="371">
        <v>23</v>
      </c>
      <c r="O106" s="76">
        <v>1</v>
      </c>
      <c r="P106" s="76">
        <v>1</v>
      </c>
      <c r="Q106" s="170">
        <v>1</v>
      </c>
      <c r="R106" s="170">
        <v>0</v>
      </c>
      <c r="S106" s="171">
        <f t="shared" si="4"/>
        <v>22</v>
      </c>
      <c r="T106" s="172">
        <f>'Rregjistrimet 9 Vjeçare'!AH106</f>
        <v>22</v>
      </c>
      <c r="U106" s="54">
        <v>1</v>
      </c>
      <c r="V106" s="54"/>
      <c r="W106" s="54"/>
      <c r="X106" s="54"/>
      <c r="Y106" s="54"/>
      <c r="Z106" s="54"/>
      <c r="AA106" s="54"/>
      <c r="AB106" s="54"/>
      <c r="AC106" s="54"/>
      <c r="AD106" s="54"/>
      <c r="AE106" s="174">
        <f t="shared" si="3"/>
        <v>1</v>
      </c>
      <c r="AF106" s="174">
        <f t="shared" si="5"/>
        <v>1</v>
      </c>
    </row>
    <row r="107" spans="1:32" ht="14.1" customHeight="1">
      <c r="A107" s="2" t="s">
        <v>578</v>
      </c>
      <c r="B107" s="40" t="s">
        <v>575</v>
      </c>
      <c r="C107" s="37" t="s">
        <v>297</v>
      </c>
      <c r="D107" s="1" t="s">
        <v>297</v>
      </c>
      <c r="E107" s="1" t="s">
        <v>576</v>
      </c>
      <c r="F107" s="1" t="s">
        <v>579</v>
      </c>
      <c r="G107" s="1" t="s">
        <v>352</v>
      </c>
      <c r="H107" s="1" t="s">
        <v>353</v>
      </c>
      <c r="I107" s="1" t="s">
        <v>300</v>
      </c>
      <c r="J107" s="41" t="s">
        <v>50</v>
      </c>
      <c r="K107" s="41" t="s">
        <v>315</v>
      </c>
      <c r="L107" s="41" t="s">
        <v>580</v>
      </c>
      <c r="M107" s="38" t="s">
        <v>303</v>
      </c>
      <c r="N107" s="371">
        <v>8</v>
      </c>
      <c r="O107" s="76">
        <v>0</v>
      </c>
      <c r="P107" s="76">
        <v>2</v>
      </c>
      <c r="Q107" s="170">
        <v>2</v>
      </c>
      <c r="R107" s="170"/>
      <c r="S107" s="171">
        <f t="shared" si="4"/>
        <v>8</v>
      </c>
      <c r="T107" s="172">
        <f>'Rregjistrimet 9 Vjeçare'!AH107</f>
        <v>8</v>
      </c>
      <c r="U107" s="54">
        <v>2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174">
        <f t="shared" si="3"/>
        <v>0</v>
      </c>
      <c r="AF107" s="174">
        <f t="shared" si="5"/>
        <v>0</v>
      </c>
    </row>
    <row r="108" spans="1:32" ht="14.1" customHeight="1">
      <c r="A108" s="2" t="s">
        <v>581</v>
      </c>
      <c r="B108" s="40" t="s">
        <v>575</v>
      </c>
      <c r="C108" s="37" t="s">
        <v>297</v>
      </c>
      <c r="D108" s="1" t="s">
        <v>297</v>
      </c>
      <c r="E108" s="1" t="s">
        <v>576</v>
      </c>
      <c r="F108" s="1" t="s">
        <v>582</v>
      </c>
      <c r="G108" s="1" t="s">
        <v>352</v>
      </c>
      <c r="H108" s="1" t="s">
        <v>353</v>
      </c>
      <c r="I108" s="1" t="s">
        <v>300</v>
      </c>
      <c r="J108" s="38" t="s">
        <v>50</v>
      </c>
      <c r="K108" s="38" t="s">
        <v>315</v>
      </c>
      <c r="L108" s="38" t="s">
        <v>580</v>
      </c>
      <c r="M108" s="38" t="s">
        <v>303</v>
      </c>
      <c r="N108" s="371">
        <v>4</v>
      </c>
      <c r="O108" s="76">
        <v>0</v>
      </c>
      <c r="P108" s="76">
        <v>0</v>
      </c>
      <c r="Q108" s="170">
        <v>1</v>
      </c>
      <c r="R108" s="170">
        <v>0</v>
      </c>
      <c r="S108" s="171">
        <f t="shared" si="4"/>
        <v>3</v>
      </c>
      <c r="T108" s="172">
        <f>'Rregjistrimet 9 Vjeçare'!AH108</f>
        <v>3</v>
      </c>
      <c r="U108" s="54">
        <v>1</v>
      </c>
      <c r="V108" s="54"/>
      <c r="W108" s="54"/>
      <c r="X108" s="54"/>
      <c r="Y108" s="54"/>
      <c r="Z108" s="54"/>
      <c r="AA108" s="54"/>
      <c r="AB108" s="54"/>
      <c r="AC108" s="54"/>
      <c r="AD108" s="54"/>
      <c r="AE108" s="174">
        <f t="shared" si="3"/>
        <v>1</v>
      </c>
      <c r="AF108" s="174">
        <f t="shared" si="5"/>
        <v>1</v>
      </c>
    </row>
    <row r="109" spans="1:32" ht="14.1" customHeight="1">
      <c r="A109" s="2" t="s">
        <v>583</v>
      </c>
      <c r="B109" s="40" t="s">
        <v>575</v>
      </c>
      <c r="C109" s="37" t="s">
        <v>297</v>
      </c>
      <c r="D109" s="1" t="s">
        <v>297</v>
      </c>
      <c r="E109" s="1" t="s">
        <v>576</v>
      </c>
      <c r="F109" s="1" t="s">
        <v>584</v>
      </c>
      <c r="G109" s="1" t="s">
        <v>352</v>
      </c>
      <c r="H109" s="1" t="s">
        <v>353</v>
      </c>
      <c r="I109" s="1" t="s">
        <v>300</v>
      </c>
      <c r="J109" s="38" t="s">
        <v>301</v>
      </c>
      <c r="K109" s="38" t="s">
        <v>315</v>
      </c>
      <c r="L109" s="41" t="s">
        <v>580</v>
      </c>
      <c r="M109" s="38" t="s">
        <v>303</v>
      </c>
      <c r="N109" s="371">
        <v>18</v>
      </c>
      <c r="O109" s="76">
        <v>6</v>
      </c>
      <c r="P109" s="76">
        <v>0</v>
      </c>
      <c r="Q109" s="170">
        <v>0</v>
      </c>
      <c r="R109" s="170">
        <v>0</v>
      </c>
      <c r="S109" s="171">
        <f t="shared" si="4"/>
        <v>12</v>
      </c>
      <c r="T109" s="172">
        <f>'Rregjistrimet 9 Vjeçare'!AH109</f>
        <v>12</v>
      </c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174">
        <f t="shared" si="3"/>
        <v>6</v>
      </c>
      <c r="AF109" s="174">
        <f t="shared" si="5"/>
        <v>6</v>
      </c>
    </row>
    <row r="110" spans="1:32" ht="14.1" customHeight="1">
      <c r="A110" s="2" t="s">
        <v>585</v>
      </c>
      <c r="B110" s="40" t="s">
        <v>586</v>
      </c>
      <c r="C110" s="37" t="s">
        <v>297</v>
      </c>
      <c r="D110" s="1" t="s">
        <v>297</v>
      </c>
      <c r="E110" s="1" t="s">
        <v>587</v>
      </c>
      <c r="F110" s="1" t="s">
        <v>588</v>
      </c>
      <c r="G110" s="1" t="s">
        <v>352</v>
      </c>
      <c r="H110" s="1" t="s">
        <v>353</v>
      </c>
      <c r="I110" s="1" t="s">
        <v>300</v>
      </c>
      <c r="J110" s="38" t="s">
        <v>339</v>
      </c>
      <c r="K110" s="38" t="s">
        <v>340</v>
      </c>
      <c r="L110" s="41"/>
      <c r="M110" s="38" t="s">
        <v>303</v>
      </c>
      <c r="N110" s="371">
        <v>101</v>
      </c>
      <c r="O110" s="76">
        <v>20</v>
      </c>
      <c r="P110" s="76">
        <v>8</v>
      </c>
      <c r="Q110" s="170">
        <v>0</v>
      </c>
      <c r="R110" s="170">
        <v>9</v>
      </c>
      <c r="S110" s="171">
        <f t="shared" si="4"/>
        <v>98</v>
      </c>
      <c r="T110" s="172">
        <f>'Rregjistrimet 9 Vjeçare'!AH110</f>
        <v>98</v>
      </c>
      <c r="U110" s="54"/>
      <c r="V110" s="54"/>
      <c r="W110" s="54"/>
      <c r="X110" s="54">
        <v>9</v>
      </c>
      <c r="Y110" s="54"/>
      <c r="Z110" s="54"/>
      <c r="AA110" s="54"/>
      <c r="AB110" s="54"/>
      <c r="AC110" s="54"/>
      <c r="AD110" s="54"/>
      <c r="AE110" s="174">
        <f t="shared" si="3"/>
        <v>3</v>
      </c>
      <c r="AF110" s="174">
        <f t="shared" si="5"/>
        <v>3</v>
      </c>
    </row>
    <row r="111" spans="1:32" ht="14.1" customHeight="1">
      <c r="A111" s="2" t="s">
        <v>589</v>
      </c>
      <c r="B111" s="27" t="s">
        <v>586</v>
      </c>
      <c r="C111" s="37" t="s">
        <v>297</v>
      </c>
      <c r="D111" s="1" t="s">
        <v>297</v>
      </c>
      <c r="E111" s="1" t="s">
        <v>587</v>
      </c>
      <c r="F111" s="1" t="s">
        <v>590</v>
      </c>
      <c r="G111" s="1" t="s">
        <v>352</v>
      </c>
      <c r="H111" s="1" t="s">
        <v>353</v>
      </c>
      <c r="I111" s="1" t="s">
        <v>300</v>
      </c>
      <c r="J111" s="38" t="s">
        <v>50</v>
      </c>
      <c r="K111" s="38" t="s">
        <v>315</v>
      </c>
      <c r="L111" s="38" t="s">
        <v>591</v>
      </c>
      <c r="M111" s="38" t="s">
        <v>303</v>
      </c>
      <c r="N111" s="371">
        <v>41</v>
      </c>
      <c r="O111" s="76">
        <v>0</v>
      </c>
      <c r="P111" s="76">
        <v>2</v>
      </c>
      <c r="Q111" s="170">
        <v>9</v>
      </c>
      <c r="R111" s="170">
        <v>1</v>
      </c>
      <c r="S111" s="171">
        <f t="shared" si="4"/>
        <v>35</v>
      </c>
      <c r="T111" s="172">
        <f>'Rregjistrimet 9 Vjeçare'!AH111</f>
        <v>35</v>
      </c>
      <c r="U111" s="54">
        <v>8</v>
      </c>
      <c r="V111" s="54">
        <v>1</v>
      </c>
      <c r="W111" s="54"/>
      <c r="X111" s="54"/>
      <c r="Y111" s="54"/>
      <c r="Z111" s="54">
        <v>1</v>
      </c>
      <c r="AA111" s="54"/>
      <c r="AB111" s="54"/>
      <c r="AC111" s="54"/>
      <c r="AD111" s="54"/>
      <c r="AE111" s="174">
        <f t="shared" si="3"/>
        <v>6</v>
      </c>
      <c r="AF111" s="174">
        <f t="shared" si="5"/>
        <v>6</v>
      </c>
    </row>
    <row r="112" spans="1:32" ht="14.1" customHeight="1">
      <c r="A112" s="2" t="s">
        <v>592</v>
      </c>
      <c r="B112" s="40" t="s">
        <v>593</v>
      </c>
      <c r="C112" s="37" t="s">
        <v>297</v>
      </c>
      <c r="D112" s="1" t="s">
        <v>297</v>
      </c>
      <c r="E112" s="1" t="s">
        <v>587</v>
      </c>
      <c r="F112" s="1" t="s">
        <v>594</v>
      </c>
      <c r="G112" s="1" t="s">
        <v>352</v>
      </c>
      <c r="H112" s="1" t="s">
        <v>353</v>
      </c>
      <c r="I112" s="1" t="s">
        <v>300</v>
      </c>
      <c r="J112" s="38" t="s">
        <v>301</v>
      </c>
      <c r="K112" s="38" t="s">
        <v>302</v>
      </c>
      <c r="L112" s="38"/>
      <c r="M112" s="38" t="s">
        <v>303</v>
      </c>
      <c r="N112" s="371">
        <v>143</v>
      </c>
      <c r="O112" s="76">
        <v>28</v>
      </c>
      <c r="P112" s="76">
        <v>16</v>
      </c>
      <c r="Q112" s="170">
        <v>6</v>
      </c>
      <c r="R112" s="170">
        <v>2</v>
      </c>
      <c r="S112" s="171">
        <f t="shared" si="4"/>
        <v>127</v>
      </c>
      <c r="T112" s="172">
        <f>'Rregjistrimet 9 Vjeçare'!AH112</f>
        <v>127</v>
      </c>
      <c r="U112" s="54">
        <v>1</v>
      </c>
      <c r="V112" s="54">
        <v>1</v>
      </c>
      <c r="W112" s="54">
        <v>4</v>
      </c>
      <c r="X112" s="54"/>
      <c r="Y112" s="54"/>
      <c r="Z112" s="54">
        <v>2</v>
      </c>
      <c r="AA112" s="54"/>
      <c r="AB112" s="54"/>
      <c r="AC112" s="54"/>
      <c r="AD112" s="54"/>
      <c r="AE112" s="174">
        <f t="shared" si="3"/>
        <v>16</v>
      </c>
      <c r="AF112" s="174">
        <f t="shared" si="5"/>
        <v>16</v>
      </c>
    </row>
    <row r="113" spans="1:32" ht="14.1" customHeight="1">
      <c r="A113" s="2" t="s">
        <v>595</v>
      </c>
      <c r="B113" s="40" t="s">
        <v>596</v>
      </c>
      <c r="C113" s="37" t="s">
        <v>297</v>
      </c>
      <c r="D113" s="1" t="s">
        <v>297</v>
      </c>
      <c r="E113" s="1" t="s">
        <v>587</v>
      </c>
      <c r="F113" s="1" t="s">
        <v>587</v>
      </c>
      <c r="G113" s="1" t="s">
        <v>352</v>
      </c>
      <c r="H113" s="1" t="s">
        <v>353</v>
      </c>
      <c r="I113" s="1" t="s">
        <v>300</v>
      </c>
      <c r="J113" s="38" t="s">
        <v>339</v>
      </c>
      <c r="K113" s="38" t="s">
        <v>340</v>
      </c>
      <c r="L113" s="38"/>
      <c r="M113" s="38" t="s">
        <v>303</v>
      </c>
      <c r="N113" s="371">
        <v>265</v>
      </c>
      <c r="O113" s="76">
        <v>47</v>
      </c>
      <c r="P113" s="76">
        <v>19</v>
      </c>
      <c r="Q113" s="170">
        <v>3</v>
      </c>
      <c r="R113" s="170">
        <v>6</v>
      </c>
      <c r="S113" s="171">
        <f t="shared" si="4"/>
        <v>240</v>
      </c>
      <c r="T113" s="172">
        <f>'Rregjistrimet 9 Vjeçare'!AH113</f>
        <v>240</v>
      </c>
      <c r="U113" s="54">
        <v>3</v>
      </c>
      <c r="V113" s="54"/>
      <c r="W113" s="54"/>
      <c r="X113" s="54">
        <v>3</v>
      </c>
      <c r="Y113" s="54"/>
      <c r="Z113" s="54">
        <v>3</v>
      </c>
      <c r="AA113" s="54"/>
      <c r="AB113" s="54"/>
      <c r="AC113" s="54"/>
      <c r="AD113" s="54"/>
      <c r="AE113" s="174">
        <f t="shared" si="3"/>
        <v>25</v>
      </c>
      <c r="AF113" s="174">
        <f t="shared" si="5"/>
        <v>25</v>
      </c>
    </row>
    <row r="114" spans="1:32" ht="14.1" customHeight="1">
      <c r="A114" s="2" t="s">
        <v>597</v>
      </c>
      <c r="B114" s="40" t="s">
        <v>596</v>
      </c>
      <c r="C114" s="37" t="s">
        <v>297</v>
      </c>
      <c r="D114" s="1" t="s">
        <v>297</v>
      </c>
      <c r="E114" s="1" t="s">
        <v>587</v>
      </c>
      <c r="F114" s="1" t="s">
        <v>598</v>
      </c>
      <c r="G114" s="1" t="s">
        <v>352</v>
      </c>
      <c r="H114" s="1" t="s">
        <v>353</v>
      </c>
      <c r="I114" s="1" t="s">
        <v>300</v>
      </c>
      <c r="J114" s="38" t="s">
        <v>50</v>
      </c>
      <c r="K114" s="38" t="s">
        <v>315</v>
      </c>
      <c r="L114" s="38" t="s">
        <v>595</v>
      </c>
      <c r="M114" s="38" t="s">
        <v>303</v>
      </c>
      <c r="N114" s="371">
        <v>23</v>
      </c>
      <c r="O114" s="76">
        <v>0</v>
      </c>
      <c r="P114" s="76">
        <v>6</v>
      </c>
      <c r="Q114" s="170">
        <v>3</v>
      </c>
      <c r="R114" s="170"/>
      <c r="S114" s="171">
        <f t="shared" si="4"/>
        <v>26</v>
      </c>
      <c r="T114" s="172">
        <f>'Rregjistrimet 9 Vjeçare'!AH114</f>
        <v>26</v>
      </c>
      <c r="U114" s="54">
        <v>3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174">
        <f t="shared" si="3"/>
        <v>-3</v>
      </c>
      <c r="AF114" s="174">
        <f t="shared" si="5"/>
        <v>-3</v>
      </c>
    </row>
    <row r="115" spans="1:32" ht="14.1" customHeight="1">
      <c r="A115" s="2" t="s">
        <v>599</v>
      </c>
      <c r="B115" s="35" t="s">
        <v>600</v>
      </c>
      <c r="C115" s="37" t="s">
        <v>297</v>
      </c>
      <c r="D115" s="1" t="s">
        <v>297</v>
      </c>
      <c r="E115" s="1" t="s">
        <v>601</v>
      </c>
      <c r="F115" s="1" t="s">
        <v>602</v>
      </c>
      <c r="G115" s="1" t="s">
        <v>352</v>
      </c>
      <c r="H115" s="1" t="s">
        <v>353</v>
      </c>
      <c r="I115" s="1" t="s">
        <v>300</v>
      </c>
      <c r="J115" s="38" t="s">
        <v>339</v>
      </c>
      <c r="K115" s="38" t="s">
        <v>340</v>
      </c>
      <c r="L115" s="38"/>
      <c r="M115" s="38" t="s">
        <v>303</v>
      </c>
      <c r="N115" s="371">
        <v>51</v>
      </c>
      <c r="O115" s="76">
        <v>19</v>
      </c>
      <c r="P115" s="76">
        <v>0</v>
      </c>
      <c r="Q115" s="170">
        <v>1</v>
      </c>
      <c r="R115" s="170">
        <v>9</v>
      </c>
      <c r="S115" s="171">
        <f t="shared" si="4"/>
        <v>40</v>
      </c>
      <c r="T115" s="172">
        <f>'Rregjistrimet 9 Vjeçare'!AH115</f>
        <v>40</v>
      </c>
      <c r="U115" s="54">
        <v>1</v>
      </c>
      <c r="V115" s="54"/>
      <c r="W115" s="54"/>
      <c r="X115" s="54">
        <v>9</v>
      </c>
      <c r="Y115" s="54"/>
      <c r="Z115" s="54"/>
      <c r="AA115" s="54"/>
      <c r="AB115" s="54"/>
      <c r="AC115" s="54"/>
      <c r="AD115" s="54"/>
      <c r="AE115" s="174">
        <f t="shared" si="3"/>
        <v>11</v>
      </c>
      <c r="AF115" s="174">
        <f t="shared" si="5"/>
        <v>11</v>
      </c>
    </row>
    <row r="116" spans="1:32" ht="14.1" customHeight="1">
      <c r="A116" s="2" t="s">
        <v>603</v>
      </c>
      <c r="B116" s="27" t="s">
        <v>600</v>
      </c>
      <c r="C116" s="37" t="s">
        <v>297</v>
      </c>
      <c r="D116" s="1" t="s">
        <v>297</v>
      </c>
      <c r="E116" s="1" t="s">
        <v>601</v>
      </c>
      <c r="F116" s="1" t="s">
        <v>604</v>
      </c>
      <c r="G116" s="1" t="s">
        <v>352</v>
      </c>
      <c r="H116" s="1" t="s">
        <v>353</v>
      </c>
      <c r="I116" s="1" t="s">
        <v>300</v>
      </c>
      <c r="J116" s="38" t="s">
        <v>50</v>
      </c>
      <c r="K116" s="38" t="s">
        <v>315</v>
      </c>
      <c r="L116" s="38" t="s">
        <v>605</v>
      </c>
      <c r="M116" s="38" t="s">
        <v>303</v>
      </c>
      <c r="N116" s="371">
        <v>16</v>
      </c>
      <c r="O116" s="76">
        <v>0</v>
      </c>
      <c r="P116" s="76">
        <v>3</v>
      </c>
      <c r="Q116" s="170">
        <v>5</v>
      </c>
      <c r="R116" s="170">
        <v>7</v>
      </c>
      <c r="S116" s="171">
        <f t="shared" si="4"/>
        <v>21</v>
      </c>
      <c r="T116" s="172">
        <f>'Rregjistrimet 9 Vjeçare'!AH116</f>
        <v>21</v>
      </c>
      <c r="U116" s="54">
        <v>5</v>
      </c>
      <c r="V116" s="54"/>
      <c r="W116" s="54"/>
      <c r="X116" s="54">
        <v>6</v>
      </c>
      <c r="Y116" s="54"/>
      <c r="Z116" s="54">
        <v>1</v>
      </c>
      <c r="AA116" s="54"/>
      <c r="AB116" s="54"/>
      <c r="AC116" s="54"/>
      <c r="AD116" s="54"/>
      <c r="AE116" s="174">
        <f t="shared" si="3"/>
        <v>-5</v>
      </c>
      <c r="AF116" s="174">
        <f t="shared" si="5"/>
        <v>-5</v>
      </c>
    </row>
    <row r="117" spans="1:32" ht="14.1" customHeight="1">
      <c r="A117" s="411" t="s">
        <v>606</v>
      </c>
      <c r="B117" s="412" t="s">
        <v>600</v>
      </c>
      <c r="C117" s="413" t="s">
        <v>297</v>
      </c>
      <c r="D117" s="411" t="s">
        <v>297</v>
      </c>
      <c r="E117" s="411" t="s">
        <v>601</v>
      </c>
      <c r="F117" s="411" t="s">
        <v>607</v>
      </c>
      <c r="G117" s="411" t="s">
        <v>352</v>
      </c>
      <c r="H117" s="411" t="s">
        <v>353</v>
      </c>
      <c r="I117" s="411" t="s">
        <v>300</v>
      </c>
      <c r="J117" s="414" t="s">
        <v>50</v>
      </c>
      <c r="K117" s="414" t="s">
        <v>315</v>
      </c>
      <c r="L117" s="414" t="s">
        <v>599</v>
      </c>
      <c r="M117" s="414" t="s">
        <v>303</v>
      </c>
      <c r="N117" s="425">
        <v>6</v>
      </c>
      <c r="O117" s="418">
        <v>0</v>
      </c>
      <c r="P117" s="418">
        <v>0</v>
      </c>
      <c r="Q117" s="426">
        <v>6</v>
      </c>
      <c r="R117" s="426"/>
      <c r="S117" s="427">
        <f t="shared" si="4"/>
        <v>0</v>
      </c>
      <c r="T117" s="427">
        <f>'Rregjistrimet 9 Vjeçare'!AH117</f>
        <v>0</v>
      </c>
      <c r="U117" s="418">
        <v>6</v>
      </c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>
        <f t="shared" si="3"/>
        <v>6</v>
      </c>
      <c r="AF117" s="418">
        <f t="shared" si="5"/>
        <v>6</v>
      </c>
    </row>
    <row r="118" spans="1:32" ht="14.1" customHeight="1">
      <c r="A118" s="2" t="s">
        <v>608</v>
      </c>
      <c r="B118" s="40" t="s">
        <v>609</v>
      </c>
      <c r="C118" s="37" t="s">
        <v>297</v>
      </c>
      <c r="D118" s="1" t="s">
        <v>297</v>
      </c>
      <c r="E118" s="1" t="s">
        <v>601</v>
      </c>
      <c r="F118" s="1" t="s">
        <v>610</v>
      </c>
      <c r="G118" s="1" t="s">
        <v>352</v>
      </c>
      <c r="H118" s="1" t="s">
        <v>353</v>
      </c>
      <c r="I118" s="1" t="s">
        <v>300</v>
      </c>
      <c r="J118" s="38" t="s">
        <v>301</v>
      </c>
      <c r="K118" s="38" t="s">
        <v>302</v>
      </c>
      <c r="L118" s="38"/>
      <c r="M118" s="38" t="s">
        <v>303</v>
      </c>
      <c r="N118" s="371">
        <v>170</v>
      </c>
      <c r="O118" s="76">
        <v>26</v>
      </c>
      <c r="P118" s="76">
        <v>8</v>
      </c>
      <c r="Q118" s="170"/>
      <c r="R118" s="170"/>
      <c r="S118" s="171">
        <f t="shared" si="4"/>
        <v>152</v>
      </c>
      <c r="T118" s="172">
        <f>'Rregjistrimet 9 Vjeçare'!AH118</f>
        <v>152</v>
      </c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174">
        <f t="shared" si="3"/>
        <v>18</v>
      </c>
      <c r="AF118" s="174">
        <f t="shared" si="5"/>
        <v>18</v>
      </c>
    </row>
    <row r="119" spans="1:32" ht="14.1" customHeight="1">
      <c r="A119" s="2" t="s">
        <v>611</v>
      </c>
      <c r="B119" s="40" t="s">
        <v>612</v>
      </c>
      <c r="C119" s="37" t="s">
        <v>297</v>
      </c>
      <c r="D119" s="1" t="s">
        <v>297</v>
      </c>
      <c r="E119" s="1" t="s">
        <v>601</v>
      </c>
      <c r="F119" s="1" t="s">
        <v>613</v>
      </c>
      <c r="G119" s="1" t="s">
        <v>352</v>
      </c>
      <c r="H119" s="1" t="s">
        <v>353</v>
      </c>
      <c r="I119" s="1" t="s">
        <v>300</v>
      </c>
      <c r="J119" s="38" t="s">
        <v>301</v>
      </c>
      <c r="K119" s="38" t="s">
        <v>302</v>
      </c>
      <c r="L119" s="38"/>
      <c r="M119" s="38" t="s">
        <v>303</v>
      </c>
      <c r="N119" s="371">
        <v>60</v>
      </c>
      <c r="O119" s="76">
        <v>7</v>
      </c>
      <c r="P119" s="76">
        <v>2</v>
      </c>
      <c r="Q119" s="170"/>
      <c r="R119" s="170">
        <v>2</v>
      </c>
      <c r="S119" s="171">
        <f t="shared" si="4"/>
        <v>57</v>
      </c>
      <c r="T119" s="172">
        <f>'Rregjistrimet 9 Vjeçare'!AH119</f>
        <v>57</v>
      </c>
      <c r="U119" s="54"/>
      <c r="V119" s="54"/>
      <c r="W119" s="54"/>
      <c r="X119" s="54">
        <v>2</v>
      </c>
      <c r="Y119" s="54"/>
      <c r="Z119" s="54"/>
      <c r="AA119" s="54"/>
      <c r="AB119" s="54"/>
      <c r="AC119" s="54"/>
      <c r="AD119" s="54"/>
      <c r="AE119" s="174">
        <f t="shared" si="3"/>
        <v>3</v>
      </c>
      <c r="AF119" s="174">
        <f t="shared" si="5"/>
        <v>3</v>
      </c>
    </row>
    <row r="120" spans="1:32" ht="14.1" customHeight="1">
      <c r="A120" s="2" t="s">
        <v>614</v>
      </c>
      <c r="B120" s="40" t="s">
        <v>612</v>
      </c>
      <c r="C120" s="37" t="s">
        <v>297</v>
      </c>
      <c r="D120" s="1" t="s">
        <v>297</v>
      </c>
      <c r="E120" s="1" t="s">
        <v>601</v>
      </c>
      <c r="F120" s="1" t="s">
        <v>615</v>
      </c>
      <c r="G120" s="1" t="s">
        <v>352</v>
      </c>
      <c r="H120" s="1" t="s">
        <v>353</v>
      </c>
      <c r="I120" s="1" t="s">
        <v>300</v>
      </c>
      <c r="J120" s="38" t="s">
        <v>50</v>
      </c>
      <c r="K120" s="38" t="s">
        <v>315</v>
      </c>
      <c r="L120" s="41" t="s">
        <v>614</v>
      </c>
      <c r="M120" s="38" t="s">
        <v>303</v>
      </c>
      <c r="N120" s="371">
        <v>11</v>
      </c>
      <c r="O120" s="76">
        <v>0</v>
      </c>
      <c r="P120" s="76">
        <v>5</v>
      </c>
      <c r="Q120" s="170">
        <v>2</v>
      </c>
      <c r="R120" s="170"/>
      <c r="S120" s="171">
        <f t="shared" si="4"/>
        <v>14</v>
      </c>
      <c r="T120" s="172">
        <f>'Rregjistrimet 9 Vjeçare'!AH120</f>
        <v>14</v>
      </c>
      <c r="U120" s="54">
        <v>2</v>
      </c>
      <c r="V120" s="54"/>
      <c r="W120" s="54"/>
      <c r="X120" s="54"/>
      <c r="Y120" s="54"/>
      <c r="Z120" s="54"/>
      <c r="AA120" s="54"/>
      <c r="AB120" s="54"/>
      <c r="AC120" s="54"/>
      <c r="AD120" s="54"/>
      <c r="AE120" s="174">
        <f t="shared" si="3"/>
        <v>-3</v>
      </c>
      <c r="AF120" s="174">
        <f t="shared" si="5"/>
        <v>-3</v>
      </c>
    </row>
    <row r="121" spans="1:32" ht="14.1" customHeight="1">
      <c r="A121" s="2" t="s">
        <v>616</v>
      </c>
      <c r="B121" s="40" t="s">
        <v>617</v>
      </c>
      <c r="C121" s="37" t="s">
        <v>297</v>
      </c>
      <c r="D121" s="1" t="s">
        <v>297</v>
      </c>
      <c r="E121" s="1" t="s">
        <v>601</v>
      </c>
      <c r="F121" s="1" t="s">
        <v>618</v>
      </c>
      <c r="G121" s="1" t="s">
        <v>352</v>
      </c>
      <c r="H121" s="1" t="s">
        <v>353</v>
      </c>
      <c r="I121" s="1" t="s">
        <v>300</v>
      </c>
      <c r="J121" s="38" t="s">
        <v>301</v>
      </c>
      <c r="K121" s="38" t="s">
        <v>302</v>
      </c>
      <c r="L121" s="38"/>
      <c r="M121" s="38" t="s">
        <v>303</v>
      </c>
      <c r="N121" s="371">
        <v>56</v>
      </c>
      <c r="O121" s="76">
        <v>12</v>
      </c>
      <c r="P121" s="76">
        <v>6</v>
      </c>
      <c r="Q121" s="170"/>
      <c r="R121" s="170"/>
      <c r="S121" s="171">
        <f t="shared" si="4"/>
        <v>50</v>
      </c>
      <c r="T121" s="172">
        <f>'Rregjistrimet 9 Vjeçare'!AH121</f>
        <v>50</v>
      </c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174">
        <f t="shared" si="3"/>
        <v>6</v>
      </c>
      <c r="AF121" s="174">
        <f t="shared" si="5"/>
        <v>6</v>
      </c>
    </row>
    <row r="122" spans="1:32" ht="14.1" customHeight="1">
      <c r="A122" s="2" t="s">
        <v>619</v>
      </c>
      <c r="B122" s="40" t="s">
        <v>620</v>
      </c>
      <c r="C122" s="37" t="s">
        <v>297</v>
      </c>
      <c r="D122" s="1" t="s">
        <v>297</v>
      </c>
      <c r="E122" s="1" t="s">
        <v>621</v>
      </c>
      <c r="F122" s="1" t="s">
        <v>622</v>
      </c>
      <c r="G122" s="1" t="s">
        <v>352</v>
      </c>
      <c r="H122" s="1" t="s">
        <v>353</v>
      </c>
      <c r="I122" s="1" t="s">
        <v>300</v>
      </c>
      <c r="J122" s="38" t="s">
        <v>339</v>
      </c>
      <c r="K122" s="38" t="s">
        <v>340</v>
      </c>
      <c r="L122" s="41"/>
      <c r="M122" s="38" t="s">
        <v>303</v>
      </c>
      <c r="N122" s="371">
        <v>291</v>
      </c>
      <c r="O122" s="76">
        <v>54</v>
      </c>
      <c r="P122" s="76">
        <v>15</v>
      </c>
      <c r="Q122" s="170"/>
      <c r="R122" s="170">
        <v>17</v>
      </c>
      <c r="S122" s="171">
        <f t="shared" si="4"/>
        <v>269</v>
      </c>
      <c r="T122" s="172">
        <f>'Rregjistrimet 9 Vjeçare'!AH122</f>
        <v>269</v>
      </c>
      <c r="U122" s="54"/>
      <c r="V122" s="54"/>
      <c r="W122" s="54"/>
      <c r="X122" s="54">
        <v>15</v>
      </c>
      <c r="Y122" s="54"/>
      <c r="Z122" s="54">
        <v>2</v>
      </c>
      <c r="AA122" s="54"/>
      <c r="AB122" s="54"/>
      <c r="AC122" s="54"/>
      <c r="AD122" s="54"/>
      <c r="AE122" s="174">
        <f t="shared" si="3"/>
        <v>22</v>
      </c>
      <c r="AF122" s="174">
        <f t="shared" si="5"/>
        <v>22</v>
      </c>
    </row>
    <row r="123" spans="1:32" ht="14.1" customHeight="1">
      <c r="A123" s="2" t="s">
        <v>623</v>
      </c>
      <c r="B123" s="40" t="s">
        <v>620</v>
      </c>
      <c r="C123" s="37" t="s">
        <v>297</v>
      </c>
      <c r="D123" s="1" t="s">
        <v>297</v>
      </c>
      <c r="E123" s="1" t="s">
        <v>621</v>
      </c>
      <c r="F123" s="1" t="s">
        <v>624</v>
      </c>
      <c r="G123" s="1" t="s">
        <v>352</v>
      </c>
      <c r="H123" s="1" t="s">
        <v>353</v>
      </c>
      <c r="I123" s="1" t="s">
        <v>300</v>
      </c>
      <c r="J123" s="38" t="s">
        <v>50</v>
      </c>
      <c r="K123" s="38" t="s">
        <v>315</v>
      </c>
      <c r="L123" s="38" t="s">
        <v>619</v>
      </c>
      <c r="M123" s="38" t="s">
        <v>303</v>
      </c>
      <c r="N123" s="371">
        <v>10</v>
      </c>
      <c r="O123" s="76">
        <v>0</v>
      </c>
      <c r="P123" s="76">
        <v>1</v>
      </c>
      <c r="Q123" s="170">
        <v>2</v>
      </c>
      <c r="R123" s="170">
        <v>1</v>
      </c>
      <c r="S123" s="171">
        <f t="shared" si="4"/>
        <v>10</v>
      </c>
      <c r="T123" s="172">
        <f>'Rregjistrimet 9 Vjeçare'!AH123</f>
        <v>10</v>
      </c>
      <c r="U123" s="54">
        <v>2</v>
      </c>
      <c r="V123" s="54"/>
      <c r="W123" s="54"/>
      <c r="X123" s="54">
        <v>1</v>
      </c>
      <c r="Y123" s="54"/>
      <c r="Z123" s="54"/>
      <c r="AA123" s="54"/>
      <c r="AB123" s="54"/>
      <c r="AC123" s="54"/>
      <c r="AD123" s="54"/>
      <c r="AE123" s="174">
        <f t="shared" si="3"/>
        <v>0</v>
      </c>
      <c r="AF123" s="174">
        <f t="shared" si="5"/>
        <v>0</v>
      </c>
    </row>
    <row r="124" spans="1:32" ht="14.1" customHeight="1">
      <c r="A124" s="2" t="s">
        <v>625</v>
      </c>
      <c r="B124" s="40" t="s">
        <v>620</v>
      </c>
      <c r="C124" s="37" t="s">
        <v>297</v>
      </c>
      <c r="D124" s="1" t="s">
        <v>297</v>
      </c>
      <c r="E124" s="1" t="s">
        <v>621</v>
      </c>
      <c r="F124" s="1" t="s">
        <v>626</v>
      </c>
      <c r="G124" s="1" t="s">
        <v>352</v>
      </c>
      <c r="H124" s="1" t="s">
        <v>353</v>
      </c>
      <c r="I124" s="1" t="s">
        <v>300</v>
      </c>
      <c r="J124" s="38" t="s">
        <v>50</v>
      </c>
      <c r="K124" s="38" t="s">
        <v>315</v>
      </c>
      <c r="L124" s="38" t="s">
        <v>619</v>
      </c>
      <c r="M124" s="38" t="s">
        <v>303</v>
      </c>
      <c r="N124" s="371">
        <v>17</v>
      </c>
      <c r="O124" s="76">
        <v>0</v>
      </c>
      <c r="P124" s="76">
        <v>1</v>
      </c>
      <c r="Q124" s="170">
        <v>9</v>
      </c>
      <c r="R124" s="170"/>
      <c r="S124" s="171">
        <f t="shared" si="4"/>
        <v>9</v>
      </c>
      <c r="T124" s="172">
        <f>'Rregjistrimet 9 Vjeçare'!AH124</f>
        <v>9</v>
      </c>
      <c r="U124" s="54">
        <v>8</v>
      </c>
      <c r="V124" s="54"/>
      <c r="W124" s="54">
        <v>1</v>
      </c>
      <c r="X124" s="54"/>
      <c r="Y124" s="54"/>
      <c r="Z124" s="54"/>
      <c r="AA124" s="54"/>
      <c r="AB124" s="54"/>
      <c r="AC124" s="54"/>
      <c r="AD124" s="54"/>
      <c r="AE124" s="174">
        <f t="shared" si="3"/>
        <v>8</v>
      </c>
      <c r="AF124" s="174">
        <f t="shared" si="5"/>
        <v>8</v>
      </c>
    </row>
    <row r="125" spans="1:32" ht="14.1" customHeight="1">
      <c r="A125" s="2" t="s">
        <v>627</v>
      </c>
      <c r="B125" s="40" t="s">
        <v>620</v>
      </c>
      <c r="C125" s="37" t="s">
        <v>297</v>
      </c>
      <c r="D125" s="1" t="s">
        <v>297</v>
      </c>
      <c r="E125" s="1" t="s">
        <v>621</v>
      </c>
      <c r="F125" s="1" t="s">
        <v>628</v>
      </c>
      <c r="G125" s="1" t="s">
        <v>352</v>
      </c>
      <c r="H125" s="1" t="s">
        <v>353</v>
      </c>
      <c r="I125" s="1" t="s">
        <v>300</v>
      </c>
      <c r="J125" s="38" t="s">
        <v>50</v>
      </c>
      <c r="K125" s="38" t="s">
        <v>315</v>
      </c>
      <c r="L125" s="38" t="s">
        <v>619</v>
      </c>
      <c r="M125" s="38" t="s">
        <v>303</v>
      </c>
      <c r="N125" s="371">
        <v>10</v>
      </c>
      <c r="O125" s="76">
        <v>0</v>
      </c>
      <c r="P125" s="76">
        <v>0</v>
      </c>
      <c r="Q125" s="170">
        <v>2</v>
      </c>
      <c r="R125" s="170"/>
      <c r="S125" s="171">
        <f t="shared" si="4"/>
        <v>8</v>
      </c>
      <c r="T125" s="172">
        <f>'Rregjistrimet 9 Vjeçare'!AH125</f>
        <v>8</v>
      </c>
      <c r="U125" s="54">
        <v>2</v>
      </c>
      <c r="V125" s="54"/>
      <c r="W125" s="54"/>
      <c r="X125" s="54"/>
      <c r="Y125" s="54"/>
      <c r="Z125" s="54"/>
      <c r="AA125" s="54"/>
      <c r="AB125" s="54"/>
      <c r="AC125" s="54"/>
      <c r="AD125" s="54"/>
      <c r="AE125" s="174">
        <f t="shared" si="3"/>
        <v>2</v>
      </c>
      <c r="AF125" s="174">
        <f t="shared" si="5"/>
        <v>2</v>
      </c>
    </row>
    <row r="126" spans="1:32" ht="14.1" customHeight="1">
      <c r="A126" s="2" t="s">
        <v>629</v>
      </c>
      <c r="B126" s="40" t="s">
        <v>620</v>
      </c>
      <c r="C126" s="37" t="s">
        <v>297</v>
      </c>
      <c r="D126" s="1" t="s">
        <v>297</v>
      </c>
      <c r="E126" s="1" t="s">
        <v>621</v>
      </c>
      <c r="F126" s="1" t="s">
        <v>630</v>
      </c>
      <c r="G126" s="1" t="s">
        <v>352</v>
      </c>
      <c r="H126" s="1" t="s">
        <v>353</v>
      </c>
      <c r="I126" s="1" t="s">
        <v>300</v>
      </c>
      <c r="J126" s="38" t="s">
        <v>50</v>
      </c>
      <c r="K126" s="38" t="s">
        <v>315</v>
      </c>
      <c r="L126" s="38" t="s">
        <v>619</v>
      </c>
      <c r="M126" s="38" t="s">
        <v>303</v>
      </c>
      <c r="N126" s="371">
        <v>14</v>
      </c>
      <c r="O126" s="76">
        <v>0</v>
      </c>
      <c r="P126" s="76">
        <v>1</v>
      </c>
      <c r="Q126" s="170">
        <v>4</v>
      </c>
      <c r="R126" s="170"/>
      <c r="S126" s="171">
        <f t="shared" si="4"/>
        <v>11</v>
      </c>
      <c r="T126" s="172">
        <f>'Rregjistrimet 9 Vjeçare'!AH126</f>
        <v>11</v>
      </c>
      <c r="U126" s="54">
        <v>3</v>
      </c>
      <c r="V126" s="54"/>
      <c r="W126" s="54">
        <v>3</v>
      </c>
      <c r="X126" s="54"/>
      <c r="Y126" s="54"/>
      <c r="Z126" s="54">
        <v>2</v>
      </c>
      <c r="AA126" s="54"/>
      <c r="AB126" s="54"/>
      <c r="AC126" s="54"/>
      <c r="AD126" s="54"/>
      <c r="AE126" s="174">
        <f t="shared" si="3"/>
        <v>3</v>
      </c>
      <c r="AF126" s="174">
        <f t="shared" si="5"/>
        <v>3</v>
      </c>
    </row>
    <row r="127" spans="1:32" ht="14.1" customHeight="1">
      <c r="A127" s="2" t="s">
        <v>631</v>
      </c>
      <c r="B127" s="40" t="s">
        <v>632</v>
      </c>
      <c r="C127" s="37" t="s">
        <v>297</v>
      </c>
      <c r="D127" s="1" t="s">
        <v>297</v>
      </c>
      <c r="E127" s="1" t="s">
        <v>621</v>
      </c>
      <c r="F127" s="1" t="s">
        <v>633</v>
      </c>
      <c r="G127" s="1" t="s">
        <v>352</v>
      </c>
      <c r="H127" s="1" t="s">
        <v>353</v>
      </c>
      <c r="I127" s="1" t="s">
        <v>300</v>
      </c>
      <c r="J127" s="38" t="s">
        <v>301</v>
      </c>
      <c r="K127" s="38" t="s">
        <v>302</v>
      </c>
      <c r="L127" s="38"/>
      <c r="M127" s="38" t="s">
        <v>303</v>
      </c>
      <c r="N127" s="371">
        <v>247</v>
      </c>
      <c r="O127" s="76">
        <v>27</v>
      </c>
      <c r="P127" s="76">
        <v>12</v>
      </c>
      <c r="Q127" s="170"/>
      <c r="R127" s="170"/>
      <c r="S127" s="171">
        <f t="shared" si="4"/>
        <v>232</v>
      </c>
      <c r="T127" s="172">
        <f>'Rregjistrimet 9 Vjeçare'!AH127</f>
        <v>232</v>
      </c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174">
        <f t="shared" si="3"/>
        <v>15</v>
      </c>
      <c r="AF127" s="174">
        <f t="shared" si="5"/>
        <v>15</v>
      </c>
    </row>
    <row r="128" spans="1:32" ht="14.1" customHeight="1">
      <c r="A128" s="2" t="s">
        <v>634</v>
      </c>
      <c r="B128" s="40" t="s">
        <v>632</v>
      </c>
      <c r="C128" s="37" t="s">
        <v>297</v>
      </c>
      <c r="D128" s="1" t="s">
        <v>297</v>
      </c>
      <c r="E128" s="1" t="s">
        <v>621</v>
      </c>
      <c r="F128" s="1" t="s">
        <v>635</v>
      </c>
      <c r="G128" s="1" t="s">
        <v>352</v>
      </c>
      <c r="H128" s="1" t="s">
        <v>353</v>
      </c>
      <c r="I128" s="1" t="s">
        <v>300</v>
      </c>
      <c r="J128" s="38" t="s">
        <v>301</v>
      </c>
      <c r="K128" s="38" t="s">
        <v>315</v>
      </c>
      <c r="L128" s="41" t="s">
        <v>631</v>
      </c>
      <c r="M128" s="38" t="s">
        <v>303</v>
      </c>
      <c r="N128" s="371">
        <v>54</v>
      </c>
      <c r="O128" s="76">
        <v>5</v>
      </c>
      <c r="P128" s="76">
        <v>3</v>
      </c>
      <c r="Q128" s="170"/>
      <c r="R128" s="170"/>
      <c r="S128" s="171">
        <f t="shared" si="4"/>
        <v>52</v>
      </c>
      <c r="T128" s="172">
        <f>'Rregjistrimet 9 Vjeçare'!AH128</f>
        <v>52</v>
      </c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174">
        <f t="shared" si="3"/>
        <v>2</v>
      </c>
      <c r="AF128" s="174">
        <f t="shared" si="5"/>
        <v>2</v>
      </c>
    </row>
    <row r="129" spans="1:32" ht="14.1" customHeight="1">
      <c r="A129" s="2" t="s">
        <v>636</v>
      </c>
      <c r="B129" s="40" t="s">
        <v>637</v>
      </c>
      <c r="C129" s="37" t="s">
        <v>297</v>
      </c>
      <c r="D129" s="1" t="s">
        <v>297</v>
      </c>
      <c r="E129" s="1" t="s">
        <v>638</v>
      </c>
      <c r="F129" s="1" t="s">
        <v>639</v>
      </c>
      <c r="G129" s="1" t="s">
        <v>352</v>
      </c>
      <c r="H129" s="1" t="s">
        <v>353</v>
      </c>
      <c r="I129" s="1" t="s">
        <v>300</v>
      </c>
      <c r="J129" s="38" t="s">
        <v>301</v>
      </c>
      <c r="K129" s="38" t="s">
        <v>315</v>
      </c>
      <c r="L129" s="41" t="s">
        <v>640</v>
      </c>
      <c r="M129" s="38" t="s">
        <v>303</v>
      </c>
      <c r="N129" s="371">
        <v>13</v>
      </c>
      <c r="O129" s="76">
        <v>3</v>
      </c>
      <c r="P129" s="76">
        <v>0</v>
      </c>
      <c r="Q129" s="170">
        <v>0</v>
      </c>
      <c r="R129" s="170">
        <v>4</v>
      </c>
      <c r="S129" s="171">
        <f t="shared" si="4"/>
        <v>14</v>
      </c>
      <c r="T129" s="172">
        <f>'Rregjistrimet 9 Vjeçare'!AH129</f>
        <v>14</v>
      </c>
      <c r="U129" s="54"/>
      <c r="V129" s="54"/>
      <c r="W129" s="54"/>
      <c r="X129" s="54">
        <v>4</v>
      </c>
      <c r="Y129" s="54"/>
      <c r="Z129" s="54"/>
      <c r="AA129" s="54"/>
      <c r="AB129" s="54"/>
      <c r="AC129" s="54"/>
      <c r="AD129" s="54"/>
      <c r="AE129" s="174">
        <f t="shared" si="3"/>
        <v>-1</v>
      </c>
      <c r="AF129" s="174">
        <f t="shared" si="5"/>
        <v>-1</v>
      </c>
    </row>
    <row r="130" spans="1:32" ht="14.1" customHeight="1">
      <c r="A130" s="2" t="s">
        <v>641</v>
      </c>
      <c r="B130" s="40" t="s">
        <v>637</v>
      </c>
      <c r="C130" s="37" t="s">
        <v>297</v>
      </c>
      <c r="D130" s="1" t="s">
        <v>297</v>
      </c>
      <c r="E130" s="1" t="s">
        <v>638</v>
      </c>
      <c r="F130" s="1" t="s">
        <v>642</v>
      </c>
      <c r="G130" s="1" t="s">
        <v>352</v>
      </c>
      <c r="H130" s="1" t="s">
        <v>353</v>
      </c>
      <c r="I130" s="1" t="s">
        <v>300</v>
      </c>
      <c r="J130" s="38" t="s">
        <v>50</v>
      </c>
      <c r="K130" s="38" t="s">
        <v>315</v>
      </c>
      <c r="L130" s="38" t="s">
        <v>640</v>
      </c>
      <c r="M130" s="38" t="s">
        <v>303</v>
      </c>
      <c r="N130" s="371">
        <v>12</v>
      </c>
      <c r="O130" s="76">
        <v>0</v>
      </c>
      <c r="P130" s="76">
        <v>5</v>
      </c>
      <c r="Q130" s="170">
        <v>4</v>
      </c>
      <c r="R130" s="170">
        <v>0</v>
      </c>
      <c r="S130" s="171">
        <f t="shared" si="4"/>
        <v>13</v>
      </c>
      <c r="T130" s="172">
        <f>'Rregjistrimet 9 Vjeçare'!AH130</f>
        <v>13</v>
      </c>
      <c r="U130" s="54">
        <v>3</v>
      </c>
      <c r="V130" s="54">
        <v>1</v>
      </c>
      <c r="W130" s="54"/>
      <c r="X130" s="54"/>
      <c r="Y130" s="54"/>
      <c r="Z130" s="54"/>
      <c r="AA130" s="54"/>
      <c r="AB130" s="54"/>
      <c r="AC130" s="54"/>
      <c r="AD130" s="54"/>
      <c r="AE130" s="174">
        <f t="shared" si="3"/>
        <v>-1</v>
      </c>
      <c r="AF130" s="174">
        <f t="shared" si="5"/>
        <v>-1</v>
      </c>
    </row>
    <row r="131" spans="1:32" ht="14.1" customHeight="1">
      <c r="A131" s="2" t="s">
        <v>640</v>
      </c>
      <c r="B131" s="40" t="s">
        <v>637</v>
      </c>
      <c r="C131" s="37" t="s">
        <v>297</v>
      </c>
      <c r="D131" s="1" t="s">
        <v>297</v>
      </c>
      <c r="E131" s="1" t="s">
        <v>638</v>
      </c>
      <c r="F131" s="1" t="s">
        <v>643</v>
      </c>
      <c r="G131" s="1" t="s">
        <v>352</v>
      </c>
      <c r="H131" s="1" t="s">
        <v>353</v>
      </c>
      <c r="I131" s="1" t="s">
        <v>300</v>
      </c>
      <c r="J131" s="38" t="s">
        <v>301</v>
      </c>
      <c r="K131" s="38" t="s">
        <v>302</v>
      </c>
      <c r="L131" s="38"/>
      <c r="M131" s="38" t="s">
        <v>303</v>
      </c>
      <c r="N131" s="371">
        <v>48</v>
      </c>
      <c r="O131" s="76">
        <v>11</v>
      </c>
      <c r="P131" s="76">
        <v>2</v>
      </c>
      <c r="Q131" s="170">
        <v>0</v>
      </c>
      <c r="R131" s="170">
        <v>0</v>
      </c>
      <c r="S131" s="171">
        <f t="shared" si="4"/>
        <v>39</v>
      </c>
      <c r="T131" s="172">
        <f>'Rregjistrimet 9 Vjeçare'!AH131</f>
        <v>39</v>
      </c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174">
        <f t="shared" si="3"/>
        <v>9</v>
      </c>
      <c r="AF131" s="174">
        <f t="shared" si="5"/>
        <v>9</v>
      </c>
    </row>
    <row r="132" spans="1:32" ht="14.1" customHeight="1">
      <c r="A132" s="2" t="s">
        <v>644</v>
      </c>
      <c r="B132" s="40" t="s">
        <v>637</v>
      </c>
      <c r="C132" s="37" t="s">
        <v>297</v>
      </c>
      <c r="D132" s="1" t="s">
        <v>297</v>
      </c>
      <c r="E132" s="1" t="s">
        <v>638</v>
      </c>
      <c r="F132" s="1" t="s">
        <v>645</v>
      </c>
      <c r="G132" s="1" t="s">
        <v>352</v>
      </c>
      <c r="H132" s="1" t="s">
        <v>353</v>
      </c>
      <c r="I132" s="1" t="s">
        <v>300</v>
      </c>
      <c r="J132" s="38" t="s">
        <v>301</v>
      </c>
      <c r="K132" s="38" t="s">
        <v>315</v>
      </c>
      <c r="L132" s="38" t="s">
        <v>640</v>
      </c>
      <c r="M132" s="38" t="s">
        <v>303</v>
      </c>
      <c r="N132" s="371">
        <v>13</v>
      </c>
      <c r="O132" s="76">
        <v>2</v>
      </c>
      <c r="P132" s="76">
        <v>0</v>
      </c>
      <c r="Q132" s="170">
        <v>0</v>
      </c>
      <c r="R132" s="170">
        <v>0</v>
      </c>
      <c r="S132" s="171">
        <f t="shared" si="4"/>
        <v>11</v>
      </c>
      <c r="T132" s="172">
        <f>'Rregjistrimet 9 Vjeçare'!AH132</f>
        <v>11</v>
      </c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174">
        <f t="shared" si="3"/>
        <v>2</v>
      </c>
      <c r="AF132" s="174">
        <f t="shared" si="5"/>
        <v>2</v>
      </c>
    </row>
    <row r="133" spans="1:32" ht="14.1" customHeight="1">
      <c r="A133" s="2" t="s">
        <v>1215</v>
      </c>
      <c r="B133" s="40" t="s">
        <v>647</v>
      </c>
      <c r="C133" s="37" t="s">
        <v>297</v>
      </c>
      <c r="D133" s="1" t="s">
        <v>297</v>
      </c>
      <c r="E133" s="1" t="s">
        <v>297</v>
      </c>
      <c r="F133" s="1" t="s">
        <v>297</v>
      </c>
      <c r="G133" s="1" t="s">
        <v>298</v>
      </c>
      <c r="H133" s="1" t="s">
        <v>299</v>
      </c>
      <c r="I133" s="1" t="s">
        <v>648</v>
      </c>
      <c r="J133" s="38" t="s">
        <v>301</v>
      </c>
      <c r="K133" s="38" t="s">
        <v>302</v>
      </c>
      <c r="L133" s="38"/>
      <c r="M133" s="38" t="s">
        <v>303</v>
      </c>
      <c r="N133" s="371">
        <v>321</v>
      </c>
      <c r="O133" s="76">
        <v>35</v>
      </c>
      <c r="P133" s="76">
        <v>39</v>
      </c>
      <c r="Q133" s="170">
        <v>29</v>
      </c>
      <c r="R133" s="170">
        <v>31</v>
      </c>
      <c r="S133" s="171">
        <f t="shared" si="4"/>
        <v>327</v>
      </c>
      <c r="T133" s="172">
        <f>'Rregjistrimet 9 Vjeçare'!AH133</f>
        <v>327</v>
      </c>
      <c r="U133" s="54">
        <v>22</v>
      </c>
      <c r="V133" s="54">
        <v>5</v>
      </c>
      <c r="W133" s="54">
        <v>2</v>
      </c>
      <c r="X133" s="54">
        <v>27</v>
      </c>
      <c r="Y133" s="54">
        <v>3</v>
      </c>
      <c r="Z133" s="54">
        <v>1</v>
      </c>
      <c r="AA133" s="54"/>
      <c r="AB133" s="54"/>
      <c r="AC133" s="54"/>
      <c r="AD133" s="54"/>
      <c r="AE133" s="174">
        <f t="shared" si="3"/>
        <v>-6</v>
      </c>
      <c r="AF133" s="174">
        <f t="shared" si="5"/>
        <v>-6</v>
      </c>
    </row>
    <row r="134" spans="1:32" ht="14.1" customHeight="1">
      <c r="A134" s="2" t="s">
        <v>649</v>
      </c>
      <c r="B134" s="40" t="s">
        <v>650</v>
      </c>
      <c r="C134" s="37" t="s">
        <v>297</v>
      </c>
      <c r="D134" s="1" t="s">
        <v>297</v>
      </c>
      <c r="E134" s="1" t="s">
        <v>297</v>
      </c>
      <c r="F134" s="1" t="s">
        <v>297</v>
      </c>
      <c r="G134" s="1" t="s">
        <v>298</v>
      </c>
      <c r="H134" s="1" t="s">
        <v>299</v>
      </c>
      <c r="I134" s="1" t="s">
        <v>648</v>
      </c>
      <c r="J134" s="38" t="s">
        <v>339</v>
      </c>
      <c r="K134" s="38" t="s">
        <v>340</v>
      </c>
      <c r="L134" s="41"/>
      <c r="M134" s="38" t="s">
        <v>303</v>
      </c>
      <c r="N134" s="371">
        <v>258</v>
      </c>
      <c r="O134" s="76">
        <v>28</v>
      </c>
      <c r="P134" s="76">
        <v>18</v>
      </c>
      <c r="Q134" s="170">
        <v>22</v>
      </c>
      <c r="R134" s="170">
        <v>27</v>
      </c>
      <c r="S134" s="171">
        <f t="shared" si="4"/>
        <v>253</v>
      </c>
      <c r="T134" s="172">
        <f>'Rregjistrimet 9 Vjeçare'!AH134</f>
        <v>253</v>
      </c>
      <c r="U134" s="54">
        <v>14</v>
      </c>
      <c r="V134" s="54">
        <v>2</v>
      </c>
      <c r="W134" s="54">
        <v>6</v>
      </c>
      <c r="X134" s="54">
        <v>17</v>
      </c>
      <c r="Y134" s="54">
        <v>6</v>
      </c>
      <c r="Z134" s="54">
        <v>4</v>
      </c>
      <c r="AA134" s="54"/>
      <c r="AB134" s="54"/>
      <c r="AC134" s="54"/>
      <c r="AD134" s="54"/>
      <c r="AE134" s="174">
        <f t="shared" ref="AE134:AE146" si="6">N134-S134</f>
        <v>5</v>
      </c>
      <c r="AF134" s="174">
        <f t="shared" si="5"/>
        <v>5</v>
      </c>
    </row>
    <row r="135" spans="1:32" ht="14.1" customHeight="1">
      <c r="A135" s="2" t="s">
        <v>651</v>
      </c>
      <c r="B135" s="40" t="s">
        <v>652</v>
      </c>
      <c r="C135" s="37" t="s">
        <v>297</v>
      </c>
      <c r="D135" s="1" t="s">
        <v>297</v>
      </c>
      <c r="E135" s="1" t="s">
        <v>297</v>
      </c>
      <c r="F135" s="1" t="s">
        <v>297</v>
      </c>
      <c r="G135" s="1" t="s">
        <v>298</v>
      </c>
      <c r="H135" s="1" t="s">
        <v>299</v>
      </c>
      <c r="I135" s="1" t="s">
        <v>648</v>
      </c>
      <c r="J135" s="38" t="s">
        <v>301</v>
      </c>
      <c r="K135" s="38" t="s">
        <v>302</v>
      </c>
      <c r="L135" s="41"/>
      <c r="M135" s="38" t="s">
        <v>303</v>
      </c>
      <c r="N135" s="371">
        <v>372</v>
      </c>
      <c r="O135" s="76">
        <v>54</v>
      </c>
      <c r="P135" s="76">
        <v>22</v>
      </c>
      <c r="Q135" s="170">
        <v>45</v>
      </c>
      <c r="R135" s="170">
        <v>7</v>
      </c>
      <c r="S135" s="171">
        <f t="shared" ref="S135:S146" si="7">N135-O135-Q135+P135+R135</f>
        <v>302</v>
      </c>
      <c r="T135" s="172">
        <f>'Rregjistrimet 9 Vjeçare'!AH135</f>
        <v>302</v>
      </c>
      <c r="U135" s="54">
        <v>37</v>
      </c>
      <c r="V135" s="54">
        <v>4</v>
      </c>
      <c r="W135" s="54">
        <v>4</v>
      </c>
      <c r="X135" s="54">
        <v>7</v>
      </c>
      <c r="Y135" s="54"/>
      <c r="Z135" s="54">
        <v>2</v>
      </c>
      <c r="AA135" s="54">
        <v>2</v>
      </c>
      <c r="AB135" s="54"/>
      <c r="AC135" s="54"/>
      <c r="AD135" s="54"/>
      <c r="AE135" s="174">
        <f t="shared" si="6"/>
        <v>70</v>
      </c>
      <c r="AF135" s="174">
        <f t="shared" ref="AF135:AF146" si="8">SUM(U135+V135+W135+AA135+AB135+AC135+AD135+O135)-(X135+Y135+Z135+P135)</f>
        <v>70</v>
      </c>
    </row>
    <row r="136" spans="1:32" ht="14.1" customHeight="1">
      <c r="A136" s="2" t="s">
        <v>653</v>
      </c>
      <c r="B136" s="40" t="s">
        <v>654</v>
      </c>
      <c r="C136" s="37" t="s">
        <v>297</v>
      </c>
      <c r="D136" s="1" t="s">
        <v>297</v>
      </c>
      <c r="E136" s="1" t="s">
        <v>297</v>
      </c>
      <c r="F136" s="1" t="s">
        <v>297</v>
      </c>
      <c r="G136" s="1" t="s">
        <v>298</v>
      </c>
      <c r="H136" s="1" t="s">
        <v>299</v>
      </c>
      <c r="I136" s="1" t="s">
        <v>648</v>
      </c>
      <c r="J136" s="38" t="s">
        <v>301</v>
      </c>
      <c r="K136" s="38" t="s">
        <v>302</v>
      </c>
      <c r="L136" s="38"/>
      <c r="M136" s="38" t="s">
        <v>303</v>
      </c>
      <c r="N136" s="371">
        <v>566</v>
      </c>
      <c r="O136" s="76">
        <v>76</v>
      </c>
      <c r="P136" s="76">
        <v>47</v>
      </c>
      <c r="Q136" s="170">
        <v>30</v>
      </c>
      <c r="R136" s="170">
        <v>29</v>
      </c>
      <c r="S136" s="171">
        <f t="shared" si="7"/>
        <v>536</v>
      </c>
      <c r="T136" s="172">
        <f>'Rregjistrimet 9 Vjeçare'!AH136</f>
        <v>536</v>
      </c>
      <c r="U136" s="54">
        <v>22</v>
      </c>
      <c r="V136" s="54">
        <v>1</v>
      </c>
      <c r="W136" s="54">
        <v>7</v>
      </c>
      <c r="X136" s="54">
        <v>19</v>
      </c>
      <c r="Y136" s="54">
        <v>2</v>
      </c>
      <c r="Z136" s="54">
        <v>8</v>
      </c>
      <c r="AA136" s="54"/>
      <c r="AB136" s="54"/>
      <c r="AC136" s="54"/>
      <c r="AD136" s="54"/>
      <c r="AE136" s="174">
        <f t="shared" si="6"/>
        <v>30</v>
      </c>
      <c r="AF136" s="174">
        <f t="shared" si="8"/>
        <v>30</v>
      </c>
    </row>
    <row r="137" spans="1:32" ht="14.1" customHeight="1">
      <c r="A137" s="2" t="s">
        <v>655</v>
      </c>
      <c r="B137" s="40" t="s">
        <v>656</v>
      </c>
      <c r="C137" s="37" t="s">
        <v>297</v>
      </c>
      <c r="D137" s="1" t="s">
        <v>297</v>
      </c>
      <c r="E137" s="1" t="s">
        <v>297</v>
      </c>
      <c r="F137" s="1" t="s">
        <v>297</v>
      </c>
      <c r="G137" s="1" t="s">
        <v>298</v>
      </c>
      <c r="H137" s="1" t="s">
        <v>299</v>
      </c>
      <c r="I137" s="1" t="s">
        <v>648</v>
      </c>
      <c r="J137" s="38" t="s">
        <v>301</v>
      </c>
      <c r="K137" s="38" t="s">
        <v>302</v>
      </c>
      <c r="L137" s="41"/>
      <c r="M137" s="38" t="s">
        <v>303</v>
      </c>
      <c r="N137" s="371">
        <v>124</v>
      </c>
      <c r="O137" s="76">
        <v>12</v>
      </c>
      <c r="P137" s="76">
        <v>13</v>
      </c>
      <c r="Q137" s="170">
        <v>13</v>
      </c>
      <c r="R137" s="170">
        <v>10</v>
      </c>
      <c r="S137" s="171">
        <f t="shared" si="7"/>
        <v>122</v>
      </c>
      <c r="T137" s="172">
        <f>'Rregjistrimet 9 Vjeçare'!AH137</f>
        <v>122</v>
      </c>
      <c r="U137" s="54">
        <v>12</v>
      </c>
      <c r="V137" s="54">
        <v>1</v>
      </c>
      <c r="W137" s="54"/>
      <c r="X137" s="54">
        <v>9</v>
      </c>
      <c r="Y137" s="54"/>
      <c r="Z137" s="54">
        <v>1</v>
      </c>
      <c r="AA137" s="54"/>
      <c r="AB137" s="54"/>
      <c r="AC137" s="54"/>
      <c r="AD137" s="54"/>
      <c r="AE137" s="174">
        <f t="shared" si="6"/>
        <v>2</v>
      </c>
      <c r="AF137" s="174">
        <f t="shared" si="8"/>
        <v>2</v>
      </c>
    </row>
    <row r="138" spans="1:32" ht="14.1" customHeight="1">
      <c r="A138" s="2" t="s">
        <v>657</v>
      </c>
      <c r="B138" s="40" t="s">
        <v>658</v>
      </c>
      <c r="C138" s="37" t="s">
        <v>297</v>
      </c>
      <c r="D138" s="1" t="s">
        <v>297</v>
      </c>
      <c r="E138" s="1" t="s">
        <v>297</v>
      </c>
      <c r="F138" s="1" t="s">
        <v>297</v>
      </c>
      <c r="G138" s="1" t="s">
        <v>298</v>
      </c>
      <c r="H138" s="1" t="s">
        <v>299</v>
      </c>
      <c r="I138" s="1" t="s">
        <v>648</v>
      </c>
      <c r="J138" s="38" t="s">
        <v>339</v>
      </c>
      <c r="K138" s="38" t="s">
        <v>340</v>
      </c>
      <c r="L138" s="38"/>
      <c r="M138" s="38" t="s">
        <v>659</v>
      </c>
      <c r="N138" s="371">
        <v>539</v>
      </c>
      <c r="O138" s="76">
        <v>146</v>
      </c>
      <c r="P138" s="76">
        <v>130</v>
      </c>
      <c r="Q138" s="170">
        <v>10</v>
      </c>
      <c r="R138" s="170">
        <v>18</v>
      </c>
      <c r="S138" s="171">
        <f t="shared" si="7"/>
        <v>531</v>
      </c>
      <c r="T138" s="172">
        <f>'Rregjistrimet 9 Vjeçare'!AH138</f>
        <v>531</v>
      </c>
      <c r="U138" s="54">
        <v>10</v>
      </c>
      <c r="V138" s="54">
        <v>10</v>
      </c>
      <c r="W138" s="54"/>
      <c r="X138" s="54">
        <v>23</v>
      </c>
      <c r="Y138" s="54"/>
      <c r="Z138" s="54">
        <v>5</v>
      </c>
      <c r="AA138" s="54"/>
      <c r="AB138" s="54"/>
      <c r="AC138" s="54"/>
      <c r="AD138" s="54"/>
      <c r="AE138" s="174">
        <f t="shared" si="6"/>
        <v>8</v>
      </c>
      <c r="AF138" s="174">
        <f t="shared" si="8"/>
        <v>8</v>
      </c>
    </row>
    <row r="139" spans="1:32" ht="14.1" customHeight="1">
      <c r="A139" s="2" t="s">
        <v>660</v>
      </c>
      <c r="B139" s="40" t="s">
        <v>661</v>
      </c>
      <c r="C139" s="37" t="s">
        <v>297</v>
      </c>
      <c r="D139" s="1" t="s">
        <v>297</v>
      </c>
      <c r="E139" s="1" t="s">
        <v>297</v>
      </c>
      <c r="F139" s="1" t="s">
        <v>297</v>
      </c>
      <c r="G139" s="1" t="s">
        <v>298</v>
      </c>
      <c r="H139" s="1" t="s">
        <v>299</v>
      </c>
      <c r="I139" s="1" t="s">
        <v>648</v>
      </c>
      <c r="J139" s="38" t="s">
        <v>339</v>
      </c>
      <c r="K139" s="38" t="s">
        <v>340</v>
      </c>
      <c r="L139" s="38"/>
      <c r="M139" s="38" t="s">
        <v>303</v>
      </c>
      <c r="N139" s="371">
        <v>281</v>
      </c>
      <c r="O139" s="76">
        <v>48</v>
      </c>
      <c r="P139" s="76">
        <v>24</v>
      </c>
      <c r="Q139" s="170">
        <v>23</v>
      </c>
      <c r="R139" s="170">
        <v>24</v>
      </c>
      <c r="S139" s="171">
        <f t="shared" si="7"/>
        <v>258</v>
      </c>
      <c r="T139" s="172">
        <f>'Rregjistrimet 9 Vjeçare'!AH139</f>
        <v>258</v>
      </c>
      <c r="U139" s="54">
        <v>19</v>
      </c>
      <c r="V139" s="54">
        <v>3</v>
      </c>
      <c r="W139" s="54">
        <v>1</v>
      </c>
      <c r="X139" s="54">
        <v>16</v>
      </c>
      <c r="Y139" s="54">
        <v>5</v>
      </c>
      <c r="Z139" s="54">
        <v>3</v>
      </c>
      <c r="AA139" s="54"/>
      <c r="AB139" s="54"/>
      <c r="AC139" s="54"/>
      <c r="AD139" s="54"/>
      <c r="AE139" s="174">
        <f t="shared" si="6"/>
        <v>23</v>
      </c>
      <c r="AF139" s="174">
        <f t="shared" si="8"/>
        <v>23</v>
      </c>
    </row>
    <row r="140" spans="1:32" ht="14.1" customHeight="1">
      <c r="A140" s="2" t="s">
        <v>662</v>
      </c>
      <c r="B140" s="40" t="s">
        <v>663</v>
      </c>
      <c r="C140" s="37" t="s">
        <v>297</v>
      </c>
      <c r="D140" s="1" t="s">
        <v>297</v>
      </c>
      <c r="E140" s="1" t="s">
        <v>297</v>
      </c>
      <c r="F140" s="1" t="s">
        <v>297</v>
      </c>
      <c r="G140" s="1" t="s">
        <v>298</v>
      </c>
      <c r="H140" s="1" t="s">
        <v>299</v>
      </c>
      <c r="I140" s="1" t="s">
        <v>648</v>
      </c>
      <c r="J140" s="38" t="s">
        <v>301</v>
      </c>
      <c r="K140" s="38" t="s">
        <v>302</v>
      </c>
      <c r="L140" s="38"/>
      <c r="M140" s="38" t="s">
        <v>303</v>
      </c>
      <c r="N140" s="371">
        <v>122</v>
      </c>
      <c r="O140" s="76">
        <v>7</v>
      </c>
      <c r="P140" s="76">
        <v>13</v>
      </c>
      <c r="Q140" s="170">
        <v>11</v>
      </c>
      <c r="R140" s="170">
        <v>5</v>
      </c>
      <c r="S140" s="171">
        <f t="shared" si="7"/>
        <v>122</v>
      </c>
      <c r="T140" s="172">
        <f>'Rregjistrimet 9 Vjeçare'!AH140</f>
        <v>122</v>
      </c>
      <c r="U140" s="54">
        <v>9</v>
      </c>
      <c r="V140" s="54">
        <v>1</v>
      </c>
      <c r="W140" s="54">
        <v>1</v>
      </c>
      <c r="X140" s="54">
        <v>5</v>
      </c>
      <c r="Y140" s="54"/>
      <c r="Z140" s="54"/>
      <c r="AA140" s="54"/>
      <c r="AB140" s="54"/>
      <c r="AC140" s="54"/>
      <c r="AD140" s="54"/>
      <c r="AE140" s="174">
        <f t="shared" si="6"/>
        <v>0</v>
      </c>
      <c r="AF140" s="174">
        <f t="shared" si="8"/>
        <v>0</v>
      </c>
    </row>
    <row r="141" spans="1:32" ht="14.1" customHeight="1">
      <c r="A141" s="2" t="s">
        <v>664</v>
      </c>
      <c r="B141" s="40" t="s">
        <v>665</v>
      </c>
      <c r="C141" s="37" t="s">
        <v>297</v>
      </c>
      <c r="D141" s="1" t="s">
        <v>297</v>
      </c>
      <c r="E141" s="1" t="s">
        <v>297</v>
      </c>
      <c r="F141" s="1" t="s">
        <v>297</v>
      </c>
      <c r="G141" s="1" t="s">
        <v>298</v>
      </c>
      <c r="H141" s="1" t="s">
        <v>299</v>
      </c>
      <c r="I141" s="1" t="s">
        <v>648</v>
      </c>
      <c r="J141" s="41" t="s">
        <v>301</v>
      </c>
      <c r="K141" s="41" t="s">
        <v>302</v>
      </c>
      <c r="L141" s="41"/>
      <c r="M141" s="38" t="s">
        <v>303</v>
      </c>
      <c r="N141" s="371">
        <v>164</v>
      </c>
      <c r="O141" s="76">
        <v>26</v>
      </c>
      <c r="P141" s="76">
        <v>17</v>
      </c>
      <c r="Q141" s="170">
        <v>4</v>
      </c>
      <c r="R141" s="170">
        <v>9</v>
      </c>
      <c r="S141" s="171">
        <f t="shared" si="7"/>
        <v>160</v>
      </c>
      <c r="T141" s="172">
        <f>'Rregjistrimet 9 Vjeçare'!AH141</f>
        <v>160</v>
      </c>
      <c r="U141" s="54">
        <v>3</v>
      </c>
      <c r="V141" s="54"/>
      <c r="W141" s="54">
        <v>1</v>
      </c>
      <c r="X141" s="54">
        <v>7</v>
      </c>
      <c r="Y141" s="54">
        <v>1</v>
      </c>
      <c r="Z141" s="54">
        <v>1</v>
      </c>
      <c r="AA141" s="54"/>
      <c r="AB141" s="54"/>
      <c r="AC141" s="54"/>
      <c r="AD141" s="54"/>
      <c r="AE141" s="174">
        <f t="shared" si="6"/>
        <v>4</v>
      </c>
      <c r="AF141" s="174">
        <f t="shared" si="8"/>
        <v>4</v>
      </c>
    </row>
    <row r="142" spans="1:32" ht="14.1" customHeight="1">
      <c r="A142" s="2" t="s">
        <v>666</v>
      </c>
      <c r="B142" s="40" t="s">
        <v>667</v>
      </c>
      <c r="C142" s="37" t="s">
        <v>297</v>
      </c>
      <c r="D142" s="1" t="s">
        <v>297</v>
      </c>
      <c r="E142" s="1" t="s">
        <v>297</v>
      </c>
      <c r="F142" s="1" t="s">
        <v>297</v>
      </c>
      <c r="G142" s="1" t="s">
        <v>298</v>
      </c>
      <c r="H142" s="1" t="s">
        <v>299</v>
      </c>
      <c r="I142" s="1" t="s">
        <v>648</v>
      </c>
      <c r="J142" s="41" t="s">
        <v>301</v>
      </c>
      <c r="K142" s="41" t="s">
        <v>302</v>
      </c>
      <c r="L142" s="41"/>
      <c r="M142" s="38" t="s">
        <v>303</v>
      </c>
      <c r="N142" s="371">
        <v>139</v>
      </c>
      <c r="O142" s="76">
        <v>7</v>
      </c>
      <c r="P142" s="76">
        <v>25</v>
      </c>
      <c r="Q142" s="170">
        <v>11</v>
      </c>
      <c r="R142" s="170">
        <v>22</v>
      </c>
      <c r="S142" s="171">
        <f t="shared" si="7"/>
        <v>168</v>
      </c>
      <c r="T142" s="172">
        <f>'Rregjistrimet 9 Vjeçare'!AH142</f>
        <v>168</v>
      </c>
      <c r="U142" s="54">
        <v>9</v>
      </c>
      <c r="V142" s="54"/>
      <c r="W142" s="54">
        <v>2</v>
      </c>
      <c r="X142" s="54">
        <v>22</v>
      </c>
      <c r="Y142" s="54"/>
      <c r="Z142" s="54"/>
      <c r="AA142" s="54"/>
      <c r="AB142" s="54"/>
      <c r="AC142" s="54"/>
      <c r="AD142" s="54"/>
      <c r="AE142" s="174">
        <f t="shared" si="6"/>
        <v>-29</v>
      </c>
      <c r="AF142" s="174">
        <f t="shared" si="8"/>
        <v>-29</v>
      </c>
    </row>
    <row r="143" spans="1:32" ht="14.1" customHeight="1">
      <c r="A143" s="2" t="s">
        <v>668</v>
      </c>
      <c r="B143" s="40" t="s">
        <v>669</v>
      </c>
      <c r="C143" s="37" t="s">
        <v>297</v>
      </c>
      <c r="D143" s="1" t="s">
        <v>297</v>
      </c>
      <c r="E143" s="1" t="s">
        <v>297</v>
      </c>
      <c r="F143" s="1" t="s">
        <v>297</v>
      </c>
      <c r="G143" s="1" t="s">
        <v>298</v>
      </c>
      <c r="H143" s="1" t="s">
        <v>299</v>
      </c>
      <c r="I143" s="1" t="s">
        <v>648</v>
      </c>
      <c r="J143" s="41" t="s">
        <v>339</v>
      </c>
      <c r="K143" s="41" t="s">
        <v>340</v>
      </c>
      <c r="L143" s="41"/>
      <c r="M143" s="38" t="s">
        <v>303</v>
      </c>
      <c r="N143" s="371">
        <v>134</v>
      </c>
      <c r="O143" s="76">
        <v>17</v>
      </c>
      <c r="P143" s="76">
        <v>11</v>
      </c>
      <c r="Q143" s="170">
        <v>22</v>
      </c>
      <c r="R143" s="170">
        <v>15</v>
      </c>
      <c r="S143" s="171">
        <f t="shared" si="7"/>
        <v>121</v>
      </c>
      <c r="T143" s="172">
        <f>'Rregjistrimet 9 Vjeçare'!AH143</f>
        <v>121</v>
      </c>
      <c r="U143" s="54">
        <v>19</v>
      </c>
      <c r="V143" s="54">
        <v>2</v>
      </c>
      <c r="W143" s="54">
        <v>1</v>
      </c>
      <c r="X143" s="54">
        <v>11</v>
      </c>
      <c r="Y143" s="54">
        <v>1</v>
      </c>
      <c r="Z143" s="54">
        <v>3</v>
      </c>
      <c r="AA143" s="54"/>
      <c r="AB143" s="54"/>
      <c r="AC143" s="54"/>
      <c r="AD143" s="54"/>
      <c r="AE143" s="174">
        <f t="shared" si="6"/>
        <v>13</v>
      </c>
      <c r="AF143" s="174">
        <f t="shared" si="8"/>
        <v>13</v>
      </c>
    </row>
    <row r="144" spans="1:32" ht="14.1" customHeight="1">
      <c r="A144" s="2" t="s">
        <v>670</v>
      </c>
      <c r="B144" s="40" t="s">
        <v>671</v>
      </c>
      <c r="C144" s="37" t="s">
        <v>297</v>
      </c>
      <c r="D144" s="1" t="s">
        <v>297</v>
      </c>
      <c r="E144" s="1" t="s">
        <v>297</v>
      </c>
      <c r="F144" s="1" t="s">
        <v>297</v>
      </c>
      <c r="G144" s="1" t="s">
        <v>298</v>
      </c>
      <c r="H144" s="1" t="s">
        <v>299</v>
      </c>
      <c r="I144" s="1" t="s">
        <v>648</v>
      </c>
      <c r="J144" s="38" t="s">
        <v>339</v>
      </c>
      <c r="K144" s="38" t="s">
        <v>340</v>
      </c>
      <c r="L144" s="38"/>
      <c r="M144" s="38" t="s">
        <v>303</v>
      </c>
      <c r="N144" s="371">
        <v>86</v>
      </c>
      <c r="O144" s="76">
        <v>37</v>
      </c>
      <c r="P144" s="76">
        <v>0</v>
      </c>
      <c r="Q144" s="170">
        <v>0</v>
      </c>
      <c r="R144" s="170">
        <v>54</v>
      </c>
      <c r="S144" s="171">
        <f t="shared" si="7"/>
        <v>103</v>
      </c>
      <c r="T144" s="172">
        <f>'Rregjistrimet 9 Vjeçare'!AH144</f>
        <v>103</v>
      </c>
      <c r="U144" s="54"/>
      <c r="V144" s="54"/>
      <c r="W144" s="54"/>
      <c r="X144" s="54">
        <v>54</v>
      </c>
      <c r="Y144" s="54"/>
      <c r="Z144" s="54"/>
      <c r="AA144" s="54"/>
      <c r="AB144" s="54"/>
      <c r="AC144" s="54"/>
      <c r="AD144" s="54"/>
      <c r="AE144" s="174">
        <f t="shared" si="6"/>
        <v>-17</v>
      </c>
      <c r="AF144" s="174">
        <f t="shared" si="8"/>
        <v>-17</v>
      </c>
    </row>
    <row r="145" spans="1:32" ht="14.1" customHeight="1">
      <c r="A145" s="2" t="s">
        <v>672</v>
      </c>
      <c r="B145" s="40" t="s">
        <v>673</v>
      </c>
      <c r="C145" s="37" t="s">
        <v>297</v>
      </c>
      <c r="D145" s="1" t="s">
        <v>297</v>
      </c>
      <c r="E145" s="1" t="s">
        <v>297</v>
      </c>
      <c r="F145" s="1" t="s">
        <v>297</v>
      </c>
      <c r="G145" s="1" t="s">
        <v>298</v>
      </c>
      <c r="H145" s="1" t="s">
        <v>299</v>
      </c>
      <c r="I145" s="1" t="s">
        <v>648</v>
      </c>
      <c r="J145" s="38" t="s">
        <v>339</v>
      </c>
      <c r="K145" s="38" t="s">
        <v>340</v>
      </c>
      <c r="L145" s="41"/>
      <c r="M145" s="38" t="s">
        <v>303</v>
      </c>
      <c r="N145" s="371">
        <v>18</v>
      </c>
      <c r="O145" s="76">
        <v>11</v>
      </c>
      <c r="P145" s="76">
        <v>0</v>
      </c>
      <c r="Q145" s="170">
        <v>0</v>
      </c>
      <c r="R145" s="170">
        <v>0</v>
      </c>
      <c r="S145" s="171">
        <f t="shared" si="7"/>
        <v>7</v>
      </c>
      <c r="T145" s="172">
        <f>'Rregjistrimet 9 Vjeçare'!AH145</f>
        <v>7</v>
      </c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174">
        <f t="shared" si="6"/>
        <v>11</v>
      </c>
      <c r="AF145" s="174">
        <f t="shared" si="8"/>
        <v>11</v>
      </c>
    </row>
    <row r="146" spans="1:32" ht="14.1" customHeight="1">
      <c r="A146" s="2" t="s">
        <v>674</v>
      </c>
      <c r="B146" s="40" t="s">
        <v>675</v>
      </c>
      <c r="C146" s="37" t="s">
        <v>297</v>
      </c>
      <c r="D146" s="1" t="s">
        <v>297</v>
      </c>
      <c r="E146" s="1" t="s">
        <v>621</v>
      </c>
      <c r="F146" s="1" t="s">
        <v>633</v>
      </c>
      <c r="G146" s="1" t="s">
        <v>676</v>
      </c>
      <c r="H146" s="1" t="s">
        <v>353</v>
      </c>
      <c r="I146" s="1" t="s">
        <v>648</v>
      </c>
      <c r="J146" s="38" t="s">
        <v>50</v>
      </c>
      <c r="K146" s="38" t="s">
        <v>340</v>
      </c>
      <c r="L146" s="38"/>
      <c r="M146" s="38" t="s">
        <v>303</v>
      </c>
      <c r="N146" s="371">
        <v>37</v>
      </c>
      <c r="O146" s="76">
        <v>0</v>
      </c>
      <c r="P146" s="76">
        <v>25</v>
      </c>
      <c r="Q146" s="170">
        <v>0</v>
      </c>
      <c r="R146" s="170">
        <v>0</v>
      </c>
      <c r="S146" s="171">
        <f t="shared" si="7"/>
        <v>62</v>
      </c>
      <c r="T146" s="172">
        <f>'Rregjistrimet 9 Vjeçare'!AH146</f>
        <v>62</v>
      </c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174">
        <f t="shared" si="6"/>
        <v>-25</v>
      </c>
      <c r="AF146" s="174">
        <f t="shared" si="8"/>
        <v>-25</v>
      </c>
    </row>
    <row r="147" spans="1:32" ht="15.75" customHeight="1">
      <c r="N147" s="104">
        <f>SUBTOTAL(9,N6:N146)</f>
        <v>23729</v>
      </c>
      <c r="O147" s="104">
        <f t="shared" ref="O147:AF147" si="9">SUBTOTAL(9,O6:O146)</f>
        <v>3134</v>
      </c>
      <c r="P147" s="104">
        <f t="shared" si="9"/>
        <v>2108</v>
      </c>
      <c r="Q147" s="104">
        <f t="shared" si="9"/>
        <v>779</v>
      </c>
      <c r="R147" s="104">
        <f t="shared" si="9"/>
        <v>753</v>
      </c>
      <c r="S147" s="104">
        <f t="shared" si="9"/>
        <v>22677</v>
      </c>
      <c r="T147" s="104">
        <f t="shared" si="9"/>
        <v>22677</v>
      </c>
      <c r="U147" s="104">
        <f t="shared" si="9"/>
        <v>605</v>
      </c>
      <c r="V147" s="104">
        <f t="shared" si="9"/>
        <v>57</v>
      </c>
      <c r="W147" s="104">
        <f t="shared" si="9"/>
        <v>109</v>
      </c>
      <c r="X147" s="104">
        <f t="shared" si="9"/>
        <v>605</v>
      </c>
      <c r="Y147" s="104">
        <f t="shared" si="9"/>
        <v>66</v>
      </c>
      <c r="Z147" s="104">
        <f t="shared" si="9"/>
        <v>98</v>
      </c>
      <c r="AA147" s="104">
        <f t="shared" si="9"/>
        <v>3</v>
      </c>
      <c r="AB147" s="104">
        <f t="shared" si="9"/>
        <v>1</v>
      </c>
      <c r="AC147" s="104">
        <f t="shared" si="9"/>
        <v>0</v>
      </c>
      <c r="AD147" s="104">
        <f t="shared" si="9"/>
        <v>20</v>
      </c>
      <c r="AE147" s="104">
        <f t="shared" si="9"/>
        <v>1052</v>
      </c>
      <c r="AF147" s="104">
        <f t="shared" si="9"/>
        <v>1052</v>
      </c>
    </row>
  </sheetData>
  <protectedRanges>
    <protectedRange sqref="B7 B11:B12" name="Range1_3_2_2_1_1_1"/>
    <protectedRange sqref="B13:B18 B20:B26" name="Range1_1_2_2_2_1_1_1"/>
    <protectedRange sqref="B142:B146" name="Range1_9_1_1_1_1_1"/>
    <protectedRange sqref="B27:B74" name="Range1_1_2_2_2_1_1_3"/>
  </protectedRanges>
  <mergeCells count="27">
    <mergeCell ref="O2:O5"/>
    <mergeCell ref="P2:P5"/>
    <mergeCell ref="Q2:Q5"/>
    <mergeCell ref="AE4:AF5"/>
    <mergeCell ref="T2:T5"/>
    <mergeCell ref="R2:R5"/>
    <mergeCell ref="S2:S5"/>
    <mergeCell ref="U2:AF3"/>
    <mergeCell ref="U4:W4"/>
    <mergeCell ref="X4:Z4"/>
    <mergeCell ref="AA4:AD4"/>
    <mergeCell ref="F4:F5"/>
    <mergeCell ref="G4:G5"/>
    <mergeCell ref="A1:M1"/>
    <mergeCell ref="A2:M3"/>
    <mergeCell ref="N2:N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L4:L5"/>
    <mergeCell ref="M4:M5"/>
  </mergeCells>
  <dataValidations count="8">
    <dataValidation type="list" allowBlank="1" showInputMessage="1" showErrorMessage="1" sqref="H6:H146">
      <formula1>"Fshat,Qytet"</formula1>
    </dataValidation>
    <dataValidation type="list" allowBlank="1" showInputMessage="1" showErrorMessage="1" sqref="G6:G146">
      <formula1>"Komunë,Bashki"</formula1>
    </dataValidation>
    <dataValidation allowBlank="1" showInputMessage="1" showErrorMessage="1" prompt="9VJ" sqref="J4:J5"/>
    <dataValidation type="list" allowBlank="1" showInputMessage="1" showErrorMessage="1" sqref="K27:K93">
      <formula1>"Vartëse,Jo Vartëse"</formula1>
    </dataValidation>
    <dataValidation type="list" allowBlank="1" showInputMessage="1" showErrorMessage="1" sqref="K94:K146 K6:K26">
      <formula1>"Vartëse,Jo vartëse"</formula1>
    </dataValidation>
    <dataValidation type="list" allowBlank="1" showInputMessage="1" showErrorMessage="1" sqref="J6:J146">
      <formula1>"CU,CL,9VJ,BM"</formula1>
    </dataValidation>
    <dataValidation type="list" allowBlank="1" showInputMessage="1" showErrorMessage="1" sqref="M2:M62993">
      <formula1>"Klasike,Speciale,Artistike,Kl. Artistike,Koorespondence,Shansi i dyte,Minoritet, Kl. Minoritet,Fetare"</formula1>
    </dataValidation>
    <dataValidation type="list" allowBlank="1" showInputMessage="1" showErrorMessage="1" sqref="I2:I62993">
      <formula1>"Publike, Private"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147"/>
  <sheetViews>
    <sheetView zoomScale="90" zoomScaleNormal="90" workbookViewId="0">
      <pane xSplit="2" ySplit="5" topLeftCell="C87" activePane="bottomRight" state="frozen"/>
      <selection pane="topRight" activeCell="C1" sqref="C1"/>
      <selection pane="bottomLeft" activeCell="A6" sqref="A6"/>
      <selection pane="bottomRight" activeCell="A100" sqref="A100"/>
    </sheetView>
  </sheetViews>
  <sheetFormatPr defaultRowHeight="15.75"/>
  <cols>
    <col min="1" max="1" width="19.42578125" style="104" customWidth="1"/>
    <col min="2" max="2" width="15.42578125" style="104" customWidth="1"/>
    <col min="3" max="3" width="9.140625" style="104"/>
    <col min="4" max="4" width="11.5703125" style="104" customWidth="1"/>
    <col min="5" max="10" width="9.140625" style="104"/>
    <col min="11" max="11" width="10.140625" style="104" bestFit="1" customWidth="1"/>
    <col min="12" max="13" width="9.140625" style="104"/>
    <col min="14" max="194" width="5.7109375" style="104" customWidth="1"/>
    <col min="195" max="203" width="9.140625" style="104"/>
    <col min="204" max="204" width="9.85546875" style="104" customWidth="1"/>
    <col min="205" max="205" width="9.140625" style="104"/>
    <col min="206" max="206" width="8" style="104" customWidth="1"/>
    <col min="207" max="207" width="8.5703125" style="104" customWidth="1"/>
    <col min="208" max="208" width="8.140625" style="104" customWidth="1"/>
    <col min="209" max="16384" width="9.140625" style="104"/>
  </cols>
  <sheetData>
    <row r="1" spans="1:216">
      <c r="A1" s="156"/>
      <c r="B1" s="157" t="s">
        <v>262</v>
      </c>
      <c r="C1" s="156"/>
      <c r="D1" s="156"/>
      <c r="E1" s="156"/>
      <c r="F1" s="156"/>
      <c r="G1" s="156"/>
      <c r="H1" s="158"/>
      <c r="I1" s="156"/>
      <c r="J1" s="156"/>
      <c r="K1" s="156"/>
      <c r="L1" s="156"/>
      <c r="M1" s="159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</row>
    <row r="2" spans="1:216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7" t="s">
        <v>53</v>
      </c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67"/>
      <c r="CB2" s="567"/>
      <c r="CC2" s="567"/>
      <c r="CD2" s="567"/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67"/>
      <c r="CR2" s="567"/>
      <c r="CS2" s="567"/>
      <c r="CT2" s="567"/>
      <c r="CU2" s="567"/>
      <c r="CV2" s="567"/>
      <c r="CW2" s="567"/>
      <c r="CX2" s="567"/>
      <c r="CY2" s="567"/>
      <c r="CZ2" s="567"/>
      <c r="DA2" s="567"/>
      <c r="DB2" s="567"/>
      <c r="DC2" s="567"/>
      <c r="DD2" s="567"/>
      <c r="DE2" s="567"/>
      <c r="DF2" s="567"/>
      <c r="DG2" s="567"/>
      <c r="DH2" s="567"/>
      <c r="DI2" s="567"/>
      <c r="DJ2" s="567"/>
      <c r="DK2" s="567"/>
      <c r="DL2" s="567"/>
      <c r="DM2" s="567"/>
      <c r="DN2" s="567"/>
      <c r="DO2" s="567"/>
      <c r="DP2" s="567"/>
      <c r="DQ2" s="567"/>
      <c r="DR2" s="567"/>
      <c r="DS2" s="567"/>
      <c r="DT2" s="567"/>
      <c r="DU2" s="567"/>
      <c r="DV2" s="567"/>
      <c r="DW2" s="567"/>
      <c r="DX2" s="567"/>
      <c r="DY2" s="567"/>
      <c r="DZ2" s="567"/>
      <c r="EA2" s="567"/>
      <c r="EB2" s="567"/>
      <c r="EC2" s="567"/>
      <c r="ED2" s="567"/>
      <c r="EE2" s="567"/>
      <c r="EF2" s="567"/>
      <c r="EG2" s="567"/>
      <c r="EH2" s="567"/>
      <c r="EI2" s="567"/>
      <c r="EJ2" s="567"/>
      <c r="EK2" s="567"/>
      <c r="EL2" s="567"/>
      <c r="EM2" s="567"/>
      <c r="EN2" s="567"/>
      <c r="EO2" s="567"/>
      <c r="EP2" s="567"/>
      <c r="EQ2" s="567"/>
      <c r="ER2" s="567"/>
      <c r="ES2" s="567"/>
      <c r="ET2" s="567"/>
      <c r="EU2" s="567"/>
      <c r="EV2" s="567"/>
      <c r="EW2" s="567"/>
      <c r="EX2" s="567"/>
      <c r="EY2" s="567"/>
      <c r="EZ2" s="567"/>
      <c r="FA2" s="567"/>
      <c r="FB2" s="567"/>
      <c r="FC2" s="567"/>
      <c r="FD2" s="567"/>
      <c r="FE2" s="567"/>
      <c r="FF2" s="567"/>
      <c r="FG2" s="567"/>
      <c r="FH2" s="567"/>
      <c r="FI2" s="567"/>
      <c r="FJ2" s="567"/>
      <c r="FK2" s="567"/>
      <c r="FL2" s="567"/>
      <c r="FM2" s="567"/>
      <c r="FN2" s="567"/>
      <c r="FO2" s="567"/>
      <c r="FP2" s="567"/>
      <c r="FQ2" s="567"/>
      <c r="FR2" s="567"/>
      <c r="FS2" s="567"/>
      <c r="FT2" s="567"/>
      <c r="FU2" s="567"/>
      <c r="FV2" s="567"/>
      <c r="FW2" s="567"/>
      <c r="FX2" s="567"/>
      <c r="FY2" s="567"/>
      <c r="FZ2" s="567"/>
      <c r="GA2" s="567"/>
      <c r="GB2" s="567"/>
      <c r="GC2" s="567"/>
      <c r="GD2" s="567"/>
      <c r="GE2" s="567"/>
      <c r="GF2" s="567"/>
      <c r="GG2" s="567"/>
      <c r="GH2" s="567"/>
      <c r="GI2" s="567"/>
      <c r="GJ2" s="567"/>
      <c r="GK2" s="567"/>
      <c r="GL2" s="570" t="s">
        <v>54</v>
      </c>
      <c r="GM2" s="566" t="s">
        <v>55</v>
      </c>
      <c r="GN2" s="566"/>
      <c r="GO2" s="566"/>
      <c r="GP2" s="566"/>
      <c r="GQ2" s="566"/>
      <c r="GR2" s="566"/>
      <c r="GS2" s="566"/>
      <c r="GT2" s="566"/>
      <c r="GU2" s="566"/>
      <c r="GV2" s="566"/>
      <c r="GW2" s="566"/>
      <c r="GX2" s="566"/>
      <c r="GY2" s="566"/>
      <c r="GZ2" s="566"/>
      <c r="HA2" s="566"/>
      <c r="HB2" s="566"/>
      <c r="HC2" s="566"/>
      <c r="HD2" s="566"/>
      <c r="HE2" s="566"/>
      <c r="HF2" s="566"/>
      <c r="HG2" s="566"/>
      <c r="HH2" s="566"/>
    </row>
    <row r="3" spans="1:216" ht="14.25" customHeight="1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5" t="s">
        <v>263</v>
      </c>
      <c r="O3" s="565"/>
      <c r="P3" s="562" t="s">
        <v>264</v>
      </c>
      <c r="Q3" s="562"/>
      <c r="R3" s="562"/>
      <c r="S3" s="562"/>
      <c r="T3" s="565" t="s">
        <v>265</v>
      </c>
      <c r="U3" s="565"/>
      <c r="V3" s="565"/>
      <c r="W3" s="565"/>
      <c r="X3" s="565"/>
      <c r="Y3" s="565"/>
      <c r="Z3" s="565" t="s">
        <v>266</v>
      </c>
      <c r="AA3" s="565"/>
      <c r="AB3" s="565"/>
      <c r="AC3" s="565"/>
      <c r="AD3" s="565"/>
      <c r="AE3" s="565"/>
      <c r="AF3" s="565"/>
      <c r="AG3" s="565"/>
      <c r="AH3" s="565" t="s">
        <v>267</v>
      </c>
      <c r="AI3" s="565"/>
      <c r="AJ3" s="565"/>
      <c r="AK3" s="565"/>
      <c r="AL3" s="565"/>
      <c r="AM3" s="565"/>
      <c r="AN3" s="565"/>
      <c r="AO3" s="565"/>
      <c r="AP3" s="565"/>
      <c r="AQ3" s="565"/>
      <c r="AR3" s="565" t="s">
        <v>268</v>
      </c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 t="s">
        <v>269</v>
      </c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 t="s">
        <v>270</v>
      </c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 t="s">
        <v>271</v>
      </c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 t="s">
        <v>272</v>
      </c>
      <c r="DA3" s="565"/>
      <c r="DB3" s="565"/>
      <c r="DC3" s="565"/>
      <c r="DD3" s="565"/>
      <c r="DE3" s="565"/>
      <c r="DF3" s="565"/>
      <c r="DG3" s="565"/>
      <c r="DH3" s="565"/>
      <c r="DI3" s="565"/>
      <c r="DJ3" s="565"/>
      <c r="DK3" s="565"/>
      <c r="DL3" s="565"/>
      <c r="DM3" s="565"/>
      <c r="DN3" s="565"/>
      <c r="DO3" s="565"/>
      <c r="DP3" s="565"/>
      <c r="DQ3" s="565"/>
      <c r="DR3" s="565" t="s">
        <v>273</v>
      </c>
      <c r="DS3" s="565"/>
      <c r="DT3" s="565"/>
      <c r="DU3" s="565"/>
      <c r="DV3" s="565"/>
      <c r="DW3" s="565"/>
      <c r="DX3" s="565"/>
      <c r="DY3" s="565"/>
      <c r="DZ3" s="565"/>
      <c r="EA3" s="565"/>
      <c r="EB3" s="565"/>
      <c r="EC3" s="565"/>
      <c r="ED3" s="565"/>
      <c r="EE3" s="565"/>
      <c r="EF3" s="565"/>
      <c r="EG3" s="565"/>
      <c r="EH3" s="565"/>
      <c r="EI3" s="565"/>
      <c r="EJ3" s="565" t="s">
        <v>274</v>
      </c>
      <c r="EK3" s="565"/>
      <c r="EL3" s="565"/>
      <c r="EM3" s="565"/>
      <c r="EN3" s="565"/>
      <c r="EO3" s="565"/>
      <c r="EP3" s="565"/>
      <c r="EQ3" s="565"/>
      <c r="ER3" s="565"/>
      <c r="ES3" s="565"/>
      <c r="ET3" s="565"/>
      <c r="EU3" s="565"/>
      <c r="EV3" s="565"/>
      <c r="EW3" s="565"/>
      <c r="EX3" s="565"/>
      <c r="EY3" s="565"/>
      <c r="EZ3" s="565"/>
      <c r="FA3" s="565"/>
      <c r="FB3" s="565" t="s">
        <v>275</v>
      </c>
      <c r="FC3" s="565"/>
      <c r="FD3" s="565"/>
      <c r="FE3" s="565"/>
      <c r="FF3" s="565"/>
      <c r="FG3" s="565"/>
      <c r="FH3" s="565"/>
      <c r="FI3" s="565"/>
      <c r="FJ3" s="565"/>
      <c r="FK3" s="565"/>
      <c r="FL3" s="565"/>
      <c r="FM3" s="565"/>
      <c r="FN3" s="565"/>
      <c r="FO3" s="565"/>
      <c r="FP3" s="565"/>
      <c r="FQ3" s="565"/>
      <c r="FR3" s="565"/>
      <c r="FS3" s="565"/>
      <c r="FT3" s="565" t="s">
        <v>276</v>
      </c>
      <c r="FU3" s="565"/>
      <c r="FV3" s="565"/>
      <c r="FW3" s="565"/>
      <c r="FX3" s="565"/>
      <c r="FY3" s="565"/>
      <c r="FZ3" s="565"/>
      <c r="GA3" s="565"/>
      <c r="GB3" s="565"/>
      <c r="GC3" s="565"/>
      <c r="GD3" s="565"/>
      <c r="GE3" s="565"/>
      <c r="GF3" s="565"/>
      <c r="GG3" s="565"/>
      <c r="GH3" s="565"/>
      <c r="GI3" s="565"/>
      <c r="GJ3" s="565"/>
      <c r="GK3" s="565"/>
      <c r="GL3" s="570"/>
      <c r="GM3" s="566"/>
      <c r="GN3" s="566"/>
      <c r="GO3" s="566"/>
      <c r="GP3" s="566"/>
      <c r="GQ3" s="566"/>
      <c r="GR3" s="566"/>
      <c r="GS3" s="566"/>
      <c r="GT3" s="566"/>
      <c r="GU3" s="566"/>
      <c r="GV3" s="566"/>
      <c r="GW3" s="566"/>
      <c r="GX3" s="566"/>
      <c r="GY3" s="566"/>
      <c r="GZ3" s="566"/>
      <c r="HA3" s="566"/>
      <c r="HB3" s="566"/>
      <c r="HC3" s="566"/>
      <c r="HD3" s="566"/>
      <c r="HE3" s="566"/>
      <c r="HF3" s="566"/>
      <c r="HG3" s="566"/>
      <c r="HH3" s="566"/>
    </row>
    <row r="4" spans="1:216" ht="15" customHeight="1">
      <c r="A4" s="563" t="s">
        <v>4</v>
      </c>
      <c r="B4" s="564" t="s">
        <v>5</v>
      </c>
      <c r="C4" s="563" t="s">
        <v>6</v>
      </c>
      <c r="D4" s="563" t="s">
        <v>7</v>
      </c>
      <c r="E4" s="564" t="s">
        <v>8</v>
      </c>
      <c r="F4" s="564" t="s">
        <v>9</v>
      </c>
      <c r="G4" s="564" t="s">
        <v>10</v>
      </c>
      <c r="H4" s="564" t="s">
        <v>11</v>
      </c>
      <c r="I4" s="564" t="s">
        <v>12</v>
      </c>
      <c r="J4" s="571" t="s">
        <v>13</v>
      </c>
      <c r="K4" s="568" t="s">
        <v>14</v>
      </c>
      <c r="L4" s="569" t="s">
        <v>15</v>
      </c>
      <c r="M4" s="563" t="s">
        <v>16</v>
      </c>
      <c r="N4" s="565" t="s">
        <v>56</v>
      </c>
      <c r="O4" s="565"/>
      <c r="P4" s="562" t="s">
        <v>56</v>
      </c>
      <c r="Q4" s="562"/>
      <c r="R4" s="562" t="s">
        <v>57</v>
      </c>
      <c r="S4" s="562"/>
      <c r="T4" s="562" t="s">
        <v>56</v>
      </c>
      <c r="U4" s="562"/>
      <c r="V4" s="562" t="s">
        <v>57</v>
      </c>
      <c r="W4" s="562"/>
      <c r="X4" s="562" t="s">
        <v>58</v>
      </c>
      <c r="Y4" s="562"/>
      <c r="Z4" s="562" t="s">
        <v>56</v>
      </c>
      <c r="AA4" s="562"/>
      <c r="AB4" s="562" t="s">
        <v>57</v>
      </c>
      <c r="AC4" s="562"/>
      <c r="AD4" s="562" t="s">
        <v>58</v>
      </c>
      <c r="AE4" s="562"/>
      <c r="AF4" s="562" t="s">
        <v>59</v>
      </c>
      <c r="AG4" s="562"/>
      <c r="AH4" s="562" t="s">
        <v>56</v>
      </c>
      <c r="AI4" s="562"/>
      <c r="AJ4" s="562" t="s">
        <v>57</v>
      </c>
      <c r="AK4" s="562"/>
      <c r="AL4" s="562" t="s">
        <v>58</v>
      </c>
      <c r="AM4" s="562"/>
      <c r="AN4" s="562" t="s">
        <v>59</v>
      </c>
      <c r="AO4" s="562"/>
      <c r="AP4" s="562" t="s">
        <v>60</v>
      </c>
      <c r="AQ4" s="562"/>
      <c r="AR4" s="562" t="s">
        <v>56</v>
      </c>
      <c r="AS4" s="562"/>
      <c r="AT4" s="562" t="s">
        <v>57</v>
      </c>
      <c r="AU4" s="562"/>
      <c r="AV4" s="562" t="s">
        <v>58</v>
      </c>
      <c r="AW4" s="562"/>
      <c r="AX4" s="562" t="s">
        <v>59</v>
      </c>
      <c r="AY4" s="562"/>
      <c r="AZ4" s="562" t="s">
        <v>60</v>
      </c>
      <c r="BA4" s="562"/>
      <c r="BB4" s="562" t="s">
        <v>61</v>
      </c>
      <c r="BC4" s="562"/>
      <c r="BD4" s="562" t="s">
        <v>56</v>
      </c>
      <c r="BE4" s="562"/>
      <c r="BF4" s="562" t="s">
        <v>57</v>
      </c>
      <c r="BG4" s="562"/>
      <c r="BH4" s="562" t="s">
        <v>58</v>
      </c>
      <c r="BI4" s="562"/>
      <c r="BJ4" s="562" t="s">
        <v>59</v>
      </c>
      <c r="BK4" s="562"/>
      <c r="BL4" s="562" t="s">
        <v>60</v>
      </c>
      <c r="BM4" s="562"/>
      <c r="BN4" s="562" t="s">
        <v>61</v>
      </c>
      <c r="BO4" s="562"/>
      <c r="BP4" s="562" t="s">
        <v>62</v>
      </c>
      <c r="BQ4" s="562"/>
      <c r="BR4" s="562" t="s">
        <v>56</v>
      </c>
      <c r="BS4" s="562"/>
      <c r="BT4" s="562" t="s">
        <v>57</v>
      </c>
      <c r="BU4" s="562"/>
      <c r="BV4" s="562" t="s">
        <v>58</v>
      </c>
      <c r="BW4" s="562"/>
      <c r="BX4" s="562" t="s">
        <v>59</v>
      </c>
      <c r="BY4" s="562"/>
      <c r="BZ4" s="562" t="s">
        <v>60</v>
      </c>
      <c r="CA4" s="562"/>
      <c r="CB4" s="562" t="s">
        <v>61</v>
      </c>
      <c r="CC4" s="562"/>
      <c r="CD4" s="562" t="s">
        <v>62</v>
      </c>
      <c r="CE4" s="562"/>
      <c r="CF4" s="562" t="s">
        <v>63</v>
      </c>
      <c r="CG4" s="562"/>
      <c r="CH4" s="562" t="s">
        <v>56</v>
      </c>
      <c r="CI4" s="562"/>
      <c r="CJ4" s="562" t="s">
        <v>57</v>
      </c>
      <c r="CK4" s="562"/>
      <c r="CL4" s="562" t="s">
        <v>58</v>
      </c>
      <c r="CM4" s="562"/>
      <c r="CN4" s="562" t="s">
        <v>59</v>
      </c>
      <c r="CO4" s="562"/>
      <c r="CP4" s="562" t="s">
        <v>60</v>
      </c>
      <c r="CQ4" s="562"/>
      <c r="CR4" s="562" t="s">
        <v>61</v>
      </c>
      <c r="CS4" s="562"/>
      <c r="CT4" s="562" t="s">
        <v>62</v>
      </c>
      <c r="CU4" s="562"/>
      <c r="CV4" s="562" t="s">
        <v>63</v>
      </c>
      <c r="CW4" s="562"/>
      <c r="CX4" s="562" t="s">
        <v>64</v>
      </c>
      <c r="CY4" s="562"/>
      <c r="CZ4" s="562" t="s">
        <v>56</v>
      </c>
      <c r="DA4" s="562"/>
      <c r="DB4" s="562" t="s">
        <v>57</v>
      </c>
      <c r="DC4" s="562"/>
      <c r="DD4" s="562" t="s">
        <v>58</v>
      </c>
      <c r="DE4" s="562"/>
      <c r="DF4" s="562" t="s">
        <v>59</v>
      </c>
      <c r="DG4" s="562"/>
      <c r="DH4" s="562" t="s">
        <v>60</v>
      </c>
      <c r="DI4" s="562"/>
      <c r="DJ4" s="562" t="s">
        <v>61</v>
      </c>
      <c r="DK4" s="562"/>
      <c r="DL4" s="562" t="s">
        <v>62</v>
      </c>
      <c r="DM4" s="562"/>
      <c r="DN4" s="562" t="s">
        <v>63</v>
      </c>
      <c r="DO4" s="562"/>
      <c r="DP4" s="562" t="s">
        <v>64</v>
      </c>
      <c r="DQ4" s="562"/>
      <c r="DR4" s="562" t="s">
        <v>56</v>
      </c>
      <c r="DS4" s="562"/>
      <c r="DT4" s="562" t="s">
        <v>57</v>
      </c>
      <c r="DU4" s="562"/>
      <c r="DV4" s="562" t="s">
        <v>58</v>
      </c>
      <c r="DW4" s="562"/>
      <c r="DX4" s="562" t="s">
        <v>59</v>
      </c>
      <c r="DY4" s="562"/>
      <c r="DZ4" s="562" t="s">
        <v>60</v>
      </c>
      <c r="EA4" s="562"/>
      <c r="EB4" s="562" t="s">
        <v>61</v>
      </c>
      <c r="EC4" s="562"/>
      <c r="ED4" s="562" t="s">
        <v>62</v>
      </c>
      <c r="EE4" s="562"/>
      <c r="EF4" s="562" t="s">
        <v>63</v>
      </c>
      <c r="EG4" s="562"/>
      <c r="EH4" s="562" t="s">
        <v>64</v>
      </c>
      <c r="EI4" s="562"/>
      <c r="EJ4" s="562" t="s">
        <v>56</v>
      </c>
      <c r="EK4" s="562"/>
      <c r="EL4" s="562" t="s">
        <v>57</v>
      </c>
      <c r="EM4" s="562"/>
      <c r="EN4" s="562" t="s">
        <v>58</v>
      </c>
      <c r="EO4" s="562"/>
      <c r="EP4" s="562" t="s">
        <v>59</v>
      </c>
      <c r="EQ4" s="562"/>
      <c r="ER4" s="562" t="s">
        <v>60</v>
      </c>
      <c r="ES4" s="562"/>
      <c r="ET4" s="562" t="s">
        <v>61</v>
      </c>
      <c r="EU4" s="562"/>
      <c r="EV4" s="562" t="s">
        <v>62</v>
      </c>
      <c r="EW4" s="562"/>
      <c r="EX4" s="562" t="s">
        <v>63</v>
      </c>
      <c r="EY4" s="562"/>
      <c r="EZ4" s="562" t="s">
        <v>64</v>
      </c>
      <c r="FA4" s="562"/>
      <c r="FB4" s="562" t="s">
        <v>56</v>
      </c>
      <c r="FC4" s="562"/>
      <c r="FD4" s="562" t="s">
        <v>57</v>
      </c>
      <c r="FE4" s="562"/>
      <c r="FF4" s="562" t="s">
        <v>58</v>
      </c>
      <c r="FG4" s="562"/>
      <c r="FH4" s="562" t="s">
        <v>59</v>
      </c>
      <c r="FI4" s="562"/>
      <c r="FJ4" s="562" t="s">
        <v>60</v>
      </c>
      <c r="FK4" s="562"/>
      <c r="FL4" s="562" t="s">
        <v>61</v>
      </c>
      <c r="FM4" s="562"/>
      <c r="FN4" s="562" t="s">
        <v>62</v>
      </c>
      <c r="FO4" s="562"/>
      <c r="FP4" s="562" t="s">
        <v>63</v>
      </c>
      <c r="FQ4" s="562"/>
      <c r="FR4" s="562" t="s">
        <v>64</v>
      </c>
      <c r="FS4" s="562"/>
      <c r="FT4" s="562" t="s">
        <v>56</v>
      </c>
      <c r="FU4" s="562"/>
      <c r="FV4" s="562" t="s">
        <v>57</v>
      </c>
      <c r="FW4" s="562"/>
      <c r="FX4" s="562" t="s">
        <v>58</v>
      </c>
      <c r="FY4" s="562"/>
      <c r="FZ4" s="562" t="s">
        <v>59</v>
      </c>
      <c r="GA4" s="562"/>
      <c r="GB4" s="562" t="s">
        <v>60</v>
      </c>
      <c r="GC4" s="562"/>
      <c r="GD4" s="562" t="s">
        <v>61</v>
      </c>
      <c r="GE4" s="562"/>
      <c r="GF4" s="562" t="s">
        <v>62</v>
      </c>
      <c r="GG4" s="562"/>
      <c r="GH4" s="562" t="s">
        <v>63</v>
      </c>
      <c r="GI4" s="562"/>
      <c r="GJ4" s="562" t="s">
        <v>64</v>
      </c>
      <c r="GK4" s="562"/>
      <c r="GL4" s="570"/>
      <c r="GM4" s="566"/>
      <c r="GN4" s="566"/>
      <c r="GO4" s="566"/>
      <c r="GP4" s="566"/>
      <c r="GQ4" s="566"/>
      <c r="GR4" s="566"/>
      <c r="GS4" s="566"/>
      <c r="GT4" s="566"/>
      <c r="GU4" s="566"/>
      <c r="GV4" s="566"/>
      <c r="GW4" s="566"/>
      <c r="GX4" s="566"/>
      <c r="GY4" s="566"/>
      <c r="GZ4" s="566"/>
      <c r="HA4" s="566"/>
      <c r="HB4" s="566"/>
      <c r="HC4" s="566"/>
      <c r="HD4" s="566"/>
      <c r="HE4" s="566"/>
      <c r="HF4" s="566"/>
      <c r="HG4" s="566"/>
      <c r="HH4" s="566"/>
    </row>
    <row r="5" spans="1:216" ht="24.75" customHeight="1">
      <c r="A5" s="563"/>
      <c r="B5" s="564"/>
      <c r="C5" s="563"/>
      <c r="D5" s="563"/>
      <c r="E5" s="564"/>
      <c r="F5" s="564"/>
      <c r="G5" s="564"/>
      <c r="H5" s="564"/>
      <c r="I5" s="564"/>
      <c r="J5" s="571"/>
      <c r="K5" s="568"/>
      <c r="L5" s="569"/>
      <c r="M5" s="563"/>
      <c r="N5" s="160" t="s">
        <v>44</v>
      </c>
      <c r="O5" s="160" t="s">
        <v>45</v>
      </c>
      <c r="P5" s="160" t="s">
        <v>44</v>
      </c>
      <c r="Q5" s="160" t="s">
        <v>45</v>
      </c>
      <c r="R5" s="160" t="s">
        <v>44</v>
      </c>
      <c r="S5" s="160" t="s">
        <v>45</v>
      </c>
      <c r="T5" s="160" t="s">
        <v>44</v>
      </c>
      <c r="U5" s="160" t="s">
        <v>45</v>
      </c>
      <c r="V5" s="160" t="s">
        <v>44</v>
      </c>
      <c r="W5" s="160" t="s">
        <v>45</v>
      </c>
      <c r="X5" s="160" t="s">
        <v>44</v>
      </c>
      <c r="Y5" s="160" t="s">
        <v>45</v>
      </c>
      <c r="Z5" s="160" t="s">
        <v>44</v>
      </c>
      <c r="AA5" s="160" t="s">
        <v>45</v>
      </c>
      <c r="AB5" s="160" t="s">
        <v>44</v>
      </c>
      <c r="AC5" s="160" t="s">
        <v>45</v>
      </c>
      <c r="AD5" s="160" t="s">
        <v>44</v>
      </c>
      <c r="AE5" s="160" t="s">
        <v>45</v>
      </c>
      <c r="AF5" s="160" t="s">
        <v>44</v>
      </c>
      <c r="AG5" s="160" t="s">
        <v>45</v>
      </c>
      <c r="AH5" s="160" t="s">
        <v>44</v>
      </c>
      <c r="AI5" s="160" t="s">
        <v>45</v>
      </c>
      <c r="AJ5" s="160" t="s">
        <v>44</v>
      </c>
      <c r="AK5" s="160" t="s">
        <v>45</v>
      </c>
      <c r="AL5" s="160" t="s">
        <v>44</v>
      </c>
      <c r="AM5" s="160" t="s">
        <v>45</v>
      </c>
      <c r="AN5" s="160" t="s">
        <v>44</v>
      </c>
      <c r="AO5" s="160" t="s">
        <v>45</v>
      </c>
      <c r="AP5" s="160" t="s">
        <v>44</v>
      </c>
      <c r="AQ5" s="160" t="s">
        <v>45</v>
      </c>
      <c r="AR5" s="160" t="s">
        <v>44</v>
      </c>
      <c r="AS5" s="160" t="s">
        <v>45</v>
      </c>
      <c r="AT5" s="160" t="s">
        <v>44</v>
      </c>
      <c r="AU5" s="160" t="s">
        <v>45</v>
      </c>
      <c r="AV5" s="160" t="s">
        <v>44</v>
      </c>
      <c r="AW5" s="160" t="s">
        <v>45</v>
      </c>
      <c r="AX5" s="160" t="s">
        <v>44</v>
      </c>
      <c r="AY5" s="160" t="s">
        <v>45</v>
      </c>
      <c r="AZ5" s="160" t="s">
        <v>44</v>
      </c>
      <c r="BA5" s="160" t="s">
        <v>45</v>
      </c>
      <c r="BB5" s="160" t="s">
        <v>44</v>
      </c>
      <c r="BC5" s="160" t="s">
        <v>45</v>
      </c>
      <c r="BD5" s="160" t="s">
        <v>44</v>
      </c>
      <c r="BE5" s="160" t="s">
        <v>45</v>
      </c>
      <c r="BF5" s="160" t="s">
        <v>44</v>
      </c>
      <c r="BG5" s="160" t="s">
        <v>45</v>
      </c>
      <c r="BH5" s="160" t="s">
        <v>44</v>
      </c>
      <c r="BI5" s="160" t="s">
        <v>45</v>
      </c>
      <c r="BJ5" s="160" t="s">
        <v>44</v>
      </c>
      <c r="BK5" s="160" t="s">
        <v>45</v>
      </c>
      <c r="BL5" s="160" t="s">
        <v>44</v>
      </c>
      <c r="BM5" s="160" t="s">
        <v>45</v>
      </c>
      <c r="BN5" s="160" t="s">
        <v>44</v>
      </c>
      <c r="BO5" s="160" t="s">
        <v>45</v>
      </c>
      <c r="BP5" s="160" t="s">
        <v>44</v>
      </c>
      <c r="BQ5" s="160" t="s">
        <v>45</v>
      </c>
      <c r="BR5" s="160" t="s">
        <v>44</v>
      </c>
      <c r="BS5" s="160" t="s">
        <v>45</v>
      </c>
      <c r="BT5" s="160" t="s">
        <v>44</v>
      </c>
      <c r="BU5" s="160" t="s">
        <v>45</v>
      </c>
      <c r="BV5" s="160" t="s">
        <v>44</v>
      </c>
      <c r="BW5" s="160" t="s">
        <v>45</v>
      </c>
      <c r="BX5" s="160" t="s">
        <v>44</v>
      </c>
      <c r="BY5" s="160" t="s">
        <v>45</v>
      </c>
      <c r="BZ5" s="160" t="s">
        <v>44</v>
      </c>
      <c r="CA5" s="160" t="s">
        <v>45</v>
      </c>
      <c r="CB5" s="160" t="s">
        <v>44</v>
      </c>
      <c r="CC5" s="160" t="s">
        <v>45</v>
      </c>
      <c r="CD5" s="160" t="s">
        <v>44</v>
      </c>
      <c r="CE5" s="160" t="s">
        <v>45</v>
      </c>
      <c r="CF5" s="160" t="s">
        <v>44</v>
      </c>
      <c r="CG5" s="160" t="s">
        <v>45</v>
      </c>
      <c r="CH5" s="160" t="s">
        <v>44</v>
      </c>
      <c r="CI5" s="160" t="s">
        <v>45</v>
      </c>
      <c r="CJ5" s="160" t="s">
        <v>44</v>
      </c>
      <c r="CK5" s="160" t="s">
        <v>45</v>
      </c>
      <c r="CL5" s="160" t="s">
        <v>44</v>
      </c>
      <c r="CM5" s="160" t="s">
        <v>45</v>
      </c>
      <c r="CN5" s="160" t="s">
        <v>44</v>
      </c>
      <c r="CO5" s="160" t="s">
        <v>45</v>
      </c>
      <c r="CP5" s="160" t="s">
        <v>44</v>
      </c>
      <c r="CQ5" s="160" t="s">
        <v>45</v>
      </c>
      <c r="CR5" s="160" t="s">
        <v>44</v>
      </c>
      <c r="CS5" s="160" t="s">
        <v>45</v>
      </c>
      <c r="CT5" s="160" t="s">
        <v>44</v>
      </c>
      <c r="CU5" s="160" t="s">
        <v>45</v>
      </c>
      <c r="CV5" s="160" t="s">
        <v>44</v>
      </c>
      <c r="CW5" s="160" t="s">
        <v>45</v>
      </c>
      <c r="CX5" s="160" t="s">
        <v>44</v>
      </c>
      <c r="CY5" s="160" t="s">
        <v>45</v>
      </c>
      <c r="CZ5" s="160" t="s">
        <v>44</v>
      </c>
      <c r="DA5" s="160" t="s">
        <v>45</v>
      </c>
      <c r="DB5" s="160" t="s">
        <v>44</v>
      </c>
      <c r="DC5" s="160" t="s">
        <v>45</v>
      </c>
      <c r="DD5" s="160" t="s">
        <v>44</v>
      </c>
      <c r="DE5" s="160" t="s">
        <v>45</v>
      </c>
      <c r="DF5" s="160" t="s">
        <v>44</v>
      </c>
      <c r="DG5" s="160" t="s">
        <v>45</v>
      </c>
      <c r="DH5" s="160" t="s">
        <v>44</v>
      </c>
      <c r="DI5" s="160" t="s">
        <v>45</v>
      </c>
      <c r="DJ5" s="160" t="s">
        <v>44</v>
      </c>
      <c r="DK5" s="160" t="s">
        <v>45</v>
      </c>
      <c r="DL5" s="160" t="s">
        <v>44</v>
      </c>
      <c r="DM5" s="160" t="s">
        <v>45</v>
      </c>
      <c r="DN5" s="160" t="s">
        <v>44</v>
      </c>
      <c r="DO5" s="160" t="s">
        <v>45</v>
      </c>
      <c r="DP5" s="160" t="s">
        <v>44</v>
      </c>
      <c r="DQ5" s="160" t="s">
        <v>45</v>
      </c>
      <c r="DR5" s="160" t="s">
        <v>44</v>
      </c>
      <c r="DS5" s="160" t="s">
        <v>45</v>
      </c>
      <c r="DT5" s="160" t="s">
        <v>44</v>
      </c>
      <c r="DU5" s="160" t="s">
        <v>45</v>
      </c>
      <c r="DV5" s="160" t="s">
        <v>44</v>
      </c>
      <c r="DW5" s="160" t="s">
        <v>45</v>
      </c>
      <c r="DX5" s="160" t="s">
        <v>44</v>
      </c>
      <c r="DY5" s="160" t="s">
        <v>45</v>
      </c>
      <c r="DZ5" s="160" t="s">
        <v>44</v>
      </c>
      <c r="EA5" s="160" t="s">
        <v>45</v>
      </c>
      <c r="EB5" s="160" t="s">
        <v>44</v>
      </c>
      <c r="EC5" s="160" t="s">
        <v>45</v>
      </c>
      <c r="ED5" s="160" t="s">
        <v>44</v>
      </c>
      <c r="EE5" s="160" t="s">
        <v>45</v>
      </c>
      <c r="EF5" s="160" t="s">
        <v>44</v>
      </c>
      <c r="EG5" s="160" t="s">
        <v>45</v>
      </c>
      <c r="EH5" s="160" t="s">
        <v>44</v>
      </c>
      <c r="EI5" s="160" t="s">
        <v>45</v>
      </c>
      <c r="EJ5" s="160" t="s">
        <v>44</v>
      </c>
      <c r="EK5" s="160" t="s">
        <v>45</v>
      </c>
      <c r="EL5" s="160" t="s">
        <v>44</v>
      </c>
      <c r="EM5" s="160" t="s">
        <v>45</v>
      </c>
      <c r="EN5" s="160" t="s">
        <v>44</v>
      </c>
      <c r="EO5" s="160" t="s">
        <v>45</v>
      </c>
      <c r="EP5" s="160" t="s">
        <v>44</v>
      </c>
      <c r="EQ5" s="160" t="s">
        <v>45</v>
      </c>
      <c r="ER5" s="160" t="s">
        <v>44</v>
      </c>
      <c r="ES5" s="160" t="s">
        <v>45</v>
      </c>
      <c r="ET5" s="160" t="s">
        <v>44</v>
      </c>
      <c r="EU5" s="160" t="s">
        <v>45</v>
      </c>
      <c r="EV5" s="160" t="s">
        <v>44</v>
      </c>
      <c r="EW5" s="160" t="s">
        <v>45</v>
      </c>
      <c r="EX5" s="160" t="s">
        <v>44</v>
      </c>
      <c r="EY5" s="160" t="s">
        <v>45</v>
      </c>
      <c r="EZ5" s="160" t="s">
        <v>44</v>
      </c>
      <c r="FA5" s="160" t="s">
        <v>45</v>
      </c>
      <c r="FB5" s="160" t="s">
        <v>44</v>
      </c>
      <c r="FC5" s="160" t="s">
        <v>45</v>
      </c>
      <c r="FD5" s="160" t="s">
        <v>44</v>
      </c>
      <c r="FE5" s="160" t="s">
        <v>45</v>
      </c>
      <c r="FF5" s="160" t="s">
        <v>44</v>
      </c>
      <c r="FG5" s="160" t="s">
        <v>45</v>
      </c>
      <c r="FH5" s="160" t="s">
        <v>44</v>
      </c>
      <c r="FI5" s="160" t="s">
        <v>45</v>
      </c>
      <c r="FJ5" s="160" t="s">
        <v>44</v>
      </c>
      <c r="FK5" s="160" t="s">
        <v>45</v>
      </c>
      <c r="FL5" s="160" t="s">
        <v>44</v>
      </c>
      <c r="FM5" s="160" t="s">
        <v>45</v>
      </c>
      <c r="FN5" s="160" t="s">
        <v>44</v>
      </c>
      <c r="FO5" s="160" t="s">
        <v>45</v>
      </c>
      <c r="FP5" s="160" t="s">
        <v>44</v>
      </c>
      <c r="FQ5" s="160" t="s">
        <v>45</v>
      </c>
      <c r="FR5" s="160" t="s">
        <v>44</v>
      </c>
      <c r="FS5" s="160" t="s">
        <v>45</v>
      </c>
      <c r="FT5" s="160" t="s">
        <v>44</v>
      </c>
      <c r="FU5" s="160" t="s">
        <v>45</v>
      </c>
      <c r="FV5" s="160" t="s">
        <v>44</v>
      </c>
      <c r="FW5" s="160" t="s">
        <v>45</v>
      </c>
      <c r="FX5" s="160" t="s">
        <v>44</v>
      </c>
      <c r="FY5" s="160" t="s">
        <v>45</v>
      </c>
      <c r="FZ5" s="160" t="s">
        <v>44</v>
      </c>
      <c r="GA5" s="160" t="s">
        <v>45</v>
      </c>
      <c r="GB5" s="160" t="s">
        <v>44</v>
      </c>
      <c r="GC5" s="160" t="s">
        <v>45</v>
      </c>
      <c r="GD5" s="160" t="s">
        <v>44</v>
      </c>
      <c r="GE5" s="160" t="s">
        <v>45</v>
      </c>
      <c r="GF5" s="160" t="s">
        <v>44</v>
      </c>
      <c r="GG5" s="160" t="s">
        <v>45</v>
      </c>
      <c r="GH5" s="160" t="s">
        <v>44</v>
      </c>
      <c r="GI5" s="160" t="s">
        <v>45</v>
      </c>
      <c r="GJ5" s="160" t="s">
        <v>44</v>
      </c>
      <c r="GK5" s="160" t="s">
        <v>45</v>
      </c>
      <c r="GL5" s="570"/>
      <c r="GM5" s="3" t="s">
        <v>65</v>
      </c>
      <c r="GN5" s="3" t="s">
        <v>66</v>
      </c>
      <c r="GO5" s="3" t="s">
        <v>67</v>
      </c>
      <c r="GP5" s="3" t="s">
        <v>68</v>
      </c>
      <c r="GQ5" s="3" t="s">
        <v>69</v>
      </c>
      <c r="GR5" s="3" t="s">
        <v>70</v>
      </c>
      <c r="GS5" s="3" t="s">
        <v>71</v>
      </c>
      <c r="GT5" s="3" t="s">
        <v>72</v>
      </c>
      <c r="GU5" s="3" t="s">
        <v>73</v>
      </c>
      <c r="GV5" s="3" t="s">
        <v>74</v>
      </c>
      <c r="GW5" s="3"/>
      <c r="GX5" s="3" t="s">
        <v>75</v>
      </c>
      <c r="GY5" s="3" t="s">
        <v>76</v>
      </c>
      <c r="GZ5" s="3" t="s">
        <v>77</v>
      </c>
      <c r="HA5" s="3" t="s">
        <v>78</v>
      </c>
      <c r="HB5" s="3" t="s">
        <v>79</v>
      </c>
      <c r="HC5" s="3" t="s">
        <v>80</v>
      </c>
      <c r="HD5" s="3" t="s">
        <v>81</v>
      </c>
      <c r="HE5" s="3" t="s">
        <v>82</v>
      </c>
      <c r="HF5" s="3" t="s">
        <v>83</v>
      </c>
      <c r="HG5" s="3" t="s">
        <v>84</v>
      </c>
      <c r="HH5" s="3"/>
    </row>
    <row r="6" spans="1:216" ht="14.1" customHeight="1">
      <c r="A6" s="3" t="s">
        <v>1227</v>
      </c>
      <c r="B6" s="3" t="s">
        <v>296</v>
      </c>
      <c r="C6" s="1" t="s">
        <v>297</v>
      </c>
      <c r="D6" s="1" t="s">
        <v>297</v>
      </c>
      <c r="E6" s="3" t="s">
        <v>297</v>
      </c>
      <c r="F6" s="3" t="s">
        <v>297</v>
      </c>
      <c r="G6" s="4" t="s">
        <v>298</v>
      </c>
      <c r="H6" s="4" t="s">
        <v>299</v>
      </c>
      <c r="I6" s="4" t="s">
        <v>300</v>
      </c>
      <c r="J6" s="4" t="s">
        <v>301</v>
      </c>
      <c r="K6" s="4" t="s">
        <v>302</v>
      </c>
      <c r="L6" s="4" t="s">
        <v>52</v>
      </c>
      <c r="M6" s="2" t="s">
        <v>303</v>
      </c>
      <c r="N6" s="55"/>
      <c r="O6" s="84"/>
      <c r="P6" s="89">
        <v>100</v>
      </c>
      <c r="Q6" s="56">
        <v>40</v>
      </c>
      <c r="R6" s="56"/>
      <c r="S6" s="90"/>
      <c r="T6" s="86">
        <v>60</v>
      </c>
      <c r="U6" s="56">
        <v>33</v>
      </c>
      <c r="V6" s="56">
        <v>60</v>
      </c>
      <c r="W6" s="56">
        <v>24</v>
      </c>
      <c r="X6" s="56"/>
      <c r="Y6" s="95"/>
      <c r="Z6" s="89"/>
      <c r="AA6" s="56"/>
      <c r="AB6" s="56">
        <v>60</v>
      </c>
      <c r="AC6" s="56">
        <v>30</v>
      </c>
      <c r="AD6" s="56">
        <v>70</v>
      </c>
      <c r="AE6" s="56">
        <v>33</v>
      </c>
      <c r="AF6" s="56"/>
      <c r="AG6" s="90"/>
      <c r="AH6" s="86"/>
      <c r="AI6" s="56"/>
      <c r="AJ6" s="56"/>
      <c r="AK6" s="56"/>
      <c r="AL6" s="56">
        <v>71</v>
      </c>
      <c r="AM6" s="56">
        <v>40</v>
      </c>
      <c r="AN6" s="56">
        <v>100</v>
      </c>
      <c r="AO6" s="56">
        <v>30</v>
      </c>
      <c r="AP6" s="56"/>
      <c r="AQ6" s="95"/>
      <c r="AR6" s="89"/>
      <c r="AS6" s="56"/>
      <c r="AT6" s="56"/>
      <c r="AU6" s="56"/>
      <c r="AV6" s="56"/>
      <c r="AW6" s="56"/>
      <c r="AX6" s="56">
        <v>46</v>
      </c>
      <c r="AY6" s="56">
        <v>40</v>
      </c>
      <c r="AZ6" s="56">
        <v>70</v>
      </c>
      <c r="BA6" s="56">
        <v>30</v>
      </c>
      <c r="BB6" s="57"/>
      <c r="BC6" s="90"/>
      <c r="BD6" s="86"/>
      <c r="BE6" s="56"/>
      <c r="BF6" s="56"/>
      <c r="BG6" s="56"/>
      <c r="BH6" s="56"/>
      <c r="BI6" s="56"/>
      <c r="BJ6" s="56"/>
      <c r="BK6" s="56"/>
      <c r="BL6" s="56">
        <v>76</v>
      </c>
      <c r="BM6" s="56">
        <v>37</v>
      </c>
      <c r="BN6" s="56">
        <v>60</v>
      </c>
      <c r="BO6" s="56">
        <v>30</v>
      </c>
      <c r="BP6" s="56"/>
      <c r="BQ6" s="95"/>
      <c r="BR6" s="89"/>
      <c r="BS6" s="56"/>
      <c r="BT6" s="56"/>
      <c r="BU6" s="56"/>
      <c r="BV6" s="56"/>
      <c r="BW6" s="56"/>
      <c r="BX6" s="56"/>
      <c r="BY6" s="56"/>
      <c r="BZ6" s="56"/>
      <c r="CA6" s="56"/>
      <c r="CB6" s="56">
        <v>73</v>
      </c>
      <c r="CC6" s="56">
        <v>32</v>
      </c>
      <c r="CD6" s="56">
        <v>75</v>
      </c>
      <c r="CE6" s="56">
        <v>35</v>
      </c>
      <c r="CF6" s="56"/>
      <c r="CG6" s="90"/>
      <c r="CH6" s="8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>
        <v>80</v>
      </c>
      <c r="CU6" s="56">
        <v>40</v>
      </c>
      <c r="CV6" s="56">
        <v>70</v>
      </c>
      <c r="CW6" s="56">
        <v>34</v>
      </c>
      <c r="CX6" s="56"/>
      <c r="CY6" s="95"/>
      <c r="CZ6" s="89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>
        <v>72</v>
      </c>
      <c r="DO6" s="56">
        <v>40</v>
      </c>
      <c r="DP6" s="56">
        <v>80</v>
      </c>
      <c r="DQ6" s="90">
        <v>30</v>
      </c>
      <c r="DR6" s="8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>
        <v>54</v>
      </c>
      <c r="EI6" s="95">
        <v>35</v>
      </c>
      <c r="EJ6" s="102"/>
      <c r="EK6" s="56"/>
      <c r="EL6" s="56"/>
      <c r="EM6" s="56"/>
      <c r="EN6" s="56"/>
      <c r="EO6" s="56"/>
      <c r="EP6" s="56"/>
      <c r="EQ6" s="56"/>
      <c r="ER6" s="57"/>
      <c r="ES6" s="57"/>
      <c r="ET6" s="57"/>
      <c r="EU6" s="57"/>
      <c r="EV6" s="57"/>
      <c r="EW6" s="57"/>
      <c r="EX6" s="57"/>
      <c r="EY6" s="57"/>
      <c r="EZ6" s="57"/>
      <c r="FA6" s="101"/>
      <c r="FB6" s="100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103"/>
      <c r="FT6" s="102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101"/>
      <c r="GL6" s="83"/>
      <c r="GM6" s="3">
        <f>N6+P6+T6+Z6+AH6+AR6+BD6+BR6+CH6+CZ6+DR6+EJ6+FB6+FT6</f>
        <v>160</v>
      </c>
      <c r="GN6" s="3">
        <f>SUM(R6,V6,AB6,AJ6,AT6,BF6,BT6,CJ6,DB6,DT6,EL6,FD6,FV6)</f>
        <v>120</v>
      </c>
      <c r="GO6" s="3">
        <f>SUM(X6,AD6,AL6,AV6,BH6,BV6,CL6,DD6,DV6,EN6,FF6,FX6)</f>
        <v>141</v>
      </c>
      <c r="GP6" s="3">
        <f>SUM(AF6,AN6,AX6,BJ6,BX6,CN6,DF6,DX6,EP6,FH6,FZ6)</f>
        <v>146</v>
      </c>
      <c r="GQ6" s="3">
        <f>SUM(AP6,AZ6,BL6,BZ6,CP6,DH6,DZ6,ER6,FJ6,GB6)</f>
        <v>146</v>
      </c>
      <c r="GR6" s="3">
        <f>SUM(BB6,BN6,CB6,CR6,DJ6,EB6,ET6,FL6,GD6)</f>
        <v>133</v>
      </c>
      <c r="GS6" s="3">
        <f>SUM(BP6,CD6,CT6,DL6,ED6,EV6,FN6,GF6)</f>
        <v>155</v>
      </c>
      <c r="GT6" s="3">
        <f>SUM(CF6,CV6,DN6,EF6,EX6,FP6,GH6)</f>
        <v>142</v>
      </c>
      <c r="GU6" s="3">
        <f>CX6+DP6+EH6+EZ6+FR6+GJ6</f>
        <v>134</v>
      </c>
      <c r="GV6" s="3">
        <f>SUM(GM6:GU6)</f>
        <v>1277</v>
      </c>
      <c r="GW6" s="161" t="str">
        <f>IF(GV6='Rregjistrimet 9 Vjeçare'!AH6,"Mire","Gabim")</f>
        <v>Mire</v>
      </c>
      <c r="GX6" s="3">
        <f>O6+Q6+U6+AA6+AI6+AS6+BE6+BS6+CI6+DA6+DS6+EK6+FC6+FU6</f>
        <v>73</v>
      </c>
      <c r="GY6" s="3">
        <f>S6+W6+AC6+AK6+AU6+BG6+BU6+CK6+DC6+DU6+EM6+FE6+FW6</f>
        <v>54</v>
      </c>
      <c r="GZ6" s="3">
        <f>Y6+AE6+AM6+AW6+BI6+BW6+CM6+DE19+DW6+EO6+FG6+FY6</f>
        <v>73</v>
      </c>
      <c r="HA6" s="3">
        <f>AG6+AO6+AY6+BK6+BY6+CO6+DG6+DY6+EQ6+FI6+GA6</f>
        <v>70</v>
      </c>
      <c r="HB6" s="3">
        <f>AQ6+BA6+BM6+CA6+CQ6+DI6+EA6+ES6+FK6+GC6</f>
        <v>67</v>
      </c>
      <c r="HC6" s="3">
        <f>BC6+BO6+CC6+CS6+DK6+EC6+EU6+FM6+GE6</f>
        <v>62</v>
      </c>
      <c r="HD6" s="3">
        <f>BQ6+CE6+CU6+DM6+EE6+EW6+FO6+GG6</f>
        <v>75</v>
      </c>
      <c r="HE6" s="3">
        <f>CG6+CW6+DO6+EG6+EY6+FQ6+GI6</f>
        <v>74</v>
      </c>
      <c r="HF6" s="3">
        <f>CY6+DQ6+EI6+FA6+FS6+GK6</f>
        <v>65</v>
      </c>
      <c r="HG6" s="3">
        <f>GX6+GY6+GZ6+HA6+HB6+HC6+HD6+HE6+HF6</f>
        <v>613</v>
      </c>
      <c r="HH6" s="161" t="str">
        <f>IF(HG6='Rregjistrimet 9 Vjeçare'!AI6,"Mire","Gabim")</f>
        <v>Mire</v>
      </c>
    </row>
    <row r="7" spans="1:216" ht="14.1" customHeight="1">
      <c r="A7" s="3" t="s">
        <v>304</v>
      </c>
      <c r="B7" s="3" t="s">
        <v>305</v>
      </c>
      <c r="C7" s="1" t="s">
        <v>297</v>
      </c>
      <c r="D7" s="1" t="s">
        <v>297</v>
      </c>
      <c r="E7" s="3" t="s">
        <v>297</v>
      </c>
      <c r="F7" s="3" t="s">
        <v>297</v>
      </c>
      <c r="G7" s="4" t="s">
        <v>298</v>
      </c>
      <c r="H7" s="4" t="s">
        <v>299</v>
      </c>
      <c r="I7" s="4" t="s">
        <v>300</v>
      </c>
      <c r="J7" s="4" t="s">
        <v>301</v>
      </c>
      <c r="K7" s="4" t="s">
        <v>302</v>
      </c>
      <c r="L7" s="4" t="s">
        <v>306</v>
      </c>
      <c r="M7" s="2" t="s">
        <v>303</v>
      </c>
      <c r="N7" s="55"/>
      <c r="O7" s="84"/>
      <c r="P7" s="89">
        <v>46</v>
      </c>
      <c r="Q7" s="56">
        <v>17</v>
      </c>
      <c r="R7" s="56"/>
      <c r="S7" s="90"/>
      <c r="T7" s="86">
        <v>9</v>
      </c>
      <c r="U7" s="56">
        <v>6</v>
      </c>
      <c r="V7" s="56">
        <v>22</v>
      </c>
      <c r="W7" s="56">
        <v>12</v>
      </c>
      <c r="X7" s="56"/>
      <c r="Y7" s="95"/>
      <c r="Z7" s="89"/>
      <c r="AA7" s="56"/>
      <c r="AB7" s="56">
        <v>26</v>
      </c>
      <c r="AC7" s="56">
        <v>14</v>
      </c>
      <c r="AD7" s="56">
        <v>34</v>
      </c>
      <c r="AE7" s="56">
        <v>17</v>
      </c>
      <c r="AF7" s="56"/>
      <c r="AG7" s="90"/>
      <c r="AH7" s="86"/>
      <c r="AI7" s="56"/>
      <c r="AJ7" s="56"/>
      <c r="AK7" s="56"/>
      <c r="AL7" s="56">
        <v>6</v>
      </c>
      <c r="AM7" s="56">
        <v>2</v>
      </c>
      <c r="AN7" s="56">
        <v>38</v>
      </c>
      <c r="AO7" s="56">
        <v>16</v>
      </c>
      <c r="AP7" s="56">
        <v>7</v>
      </c>
      <c r="AQ7" s="95">
        <v>2</v>
      </c>
      <c r="AR7" s="89"/>
      <c r="AS7" s="56"/>
      <c r="AT7" s="56"/>
      <c r="AU7" s="56"/>
      <c r="AV7" s="56"/>
      <c r="AW7" s="56"/>
      <c r="AX7" s="56">
        <v>7</v>
      </c>
      <c r="AY7" s="56">
        <v>4</v>
      </c>
      <c r="AZ7" s="56">
        <v>42</v>
      </c>
      <c r="BA7" s="56">
        <v>27</v>
      </c>
      <c r="BB7" s="57"/>
      <c r="BC7" s="90"/>
      <c r="BD7" s="86"/>
      <c r="BE7" s="56"/>
      <c r="BF7" s="56"/>
      <c r="BG7" s="56"/>
      <c r="BH7" s="56"/>
      <c r="BI7" s="56"/>
      <c r="BJ7" s="56"/>
      <c r="BK7" s="56"/>
      <c r="BL7" s="56"/>
      <c r="BM7" s="56"/>
      <c r="BN7" s="56">
        <v>33</v>
      </c>
      <c r="BO7" s="56">
        <v>13</v>
      </c>
      <c r="BP7" s="56"/>
      <c r="BQ7" s="95"/>
      <c r="BR7" s="89"/>
      <c r="BS7" s="56"/>
      <c r="BT7" s="56"/>
      <c r="BU7" s="56"/>
      <c r="BV7" s="56"/>
      <c r="BW7" s="56"/>
      <c r="BX7" s="56"/>
      <c r="BY7" s="56"/>
      <c r="BZ7" s="56"/>
      <c r="CA7" s="56"/>
      <c r="CB7" s="56">
        <v>21</v>
      </c>
      <c r="CC7" s="56">
        <v>10</v>
      </c>
      <c r="CD7" s="56">
        <v>21</v>
      </c>
      <c r="CE7" s="56">
        <v>13</v>
      </c>
      <c r="CF7" s="56"/>
      <c r="CG7" s="90"/>
      <c r="CH7" s="8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>
        <v>28</v>
      </c>
      <c r="CU7" s="56">
        <v>20</v>
      </c>
      <c r="CV7" s="56">
        <v>32</v>
      </c>
      <c r="CW7" s="56">
        <v>18</v>
      </c>
      <c r="CX7" s="56"/>
      <c r="CY7" s="95"/>
      <c r="CZ7" s="89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>
        <v>20</v>
      </c>
      <c r="DO7" s="56">
        <v>13</v>
      </c>
      <c r="DP7" s="56">
        <v>38</v>
      </c>
      <c r="DQ7" s="90">
        <v>14</v>
      </c>
      <c r="DR7" s="8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>
        <v>20</v>
      </c>
      <c r="EI7" s="95">
        <v>13</v>
      </c>
      <c r="EJ7" s="102"/>
      <c r="EK7" s="56"/>
      <c r="EL7" s="56"/>
      <c r="EM7" s="56"/>
      <c r="EN7" s="56"/>
      <c r="EO7" s="56"/>
      <c r="EP7" s="56"/>
      <c r="EQ7" s="56"/>
      <c r="ER7" s="57"/>
      <c r="ES7" s="57"/>
      <c r="ET7" s="57"/>
      <c r="EU7" s="57"/>
      <c r="EV7" s="57"/>
      <c r="EW7" s="57"/>
      <c r="EX7" s="57"/>
      <c r="EY7" s="57"/>
      <c r="EZ7" s="57"/>
      <c r="FA7" s="101"/>
      <c r="FB7" s="100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103"/>
      <c r="FT7" s="102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101"/>
      <c r="GL7" s="83"/>
      <c r="GM7" s="3">
        <f t="shared" ref="GM7:GM70" si="0">N7+P7+T7+Z7+AH7+AR7+BD7+BR7+CH7+CZ7+DR7+EJ7+FB7+FT7</f>
        <v>55</v>
      </c>
      <c r="GN7" s="3">
        <f t="shared" ref="GN7:GN70" si="1">SUM(R7,V7,AB7,AJ7,AT7,BF7,BT7,CJ7,DB7,DT7,EL7,FD7,FV7)</f>
        <v>48</v>
      </c>
      <c r="GO7" s="3">
        <f t="shared" ref="GO7:GO70" si="2">SUM(X7,AD7,AL7,AV7,BH7,BV7,CL7,DD7,DV7,EN7,FF7,FX7)</f>
        <v>40</v>
      </c>
      <c r="GP7" s="3">
        <f t="shared" ref="GP7:GP70" si="3">SUM(AF7,AN7,AX7,BJ7,BX7,CN7,DF7,DX7,EP7,FH7,FZ7)</f>
        <v>45</v>
      </c>
      <c r="GQ7" s="3">
        <f t="shared" ref="GQ7:GQ70" si="4">SUM(AP7,AZ7,BL7,BZ7,CP7,DH7,DZ7,ER7,FJ7,GB7)</f>
        <v>49</v>
      </c>
      <c r="GR7" s="3">
        <f t="shared" ref="GR7:GR70" si="5">SUM(BB7,BN7,CB7,CR7,DJ7,EB7,ET7,FL7,GD7)</f>
        <v>54</v>
      </c>
      <c r="GS7" s="3">
        <f t="shared" ref="GS7:GS70" si="6">SUM(BP7,CD7,CT7,DL7,ED7,EV7,FN7,GF7)</f>
        <v>49</v>
      </c>
      <c r="GT7" s="3">
        <f t="shared" ref="GT7:GT70" si="7">SUM(CF7,CV7,DN7,EF7,EX7,FP7,GH7)</f>
        <v>52</v>
      </c>
      <c r="GU7" s="3">
        <f t="shared" ref="GU7:GU70" si="8">CX7+DP7+EH7+EZ7+FR7+GJ7</f>
        <v>58</v>
      </c>
      <c r="GV7" s="3">
        <f t="shared" ref="GV7:GV70" si="9">SUM(GM7:GU7)</f>
        <v>450</v>
      </c>
      <c r="GW7" s="161" t="str">
        <f>IF(GV7='Rregjistrimet 9 Vjeçare'!AH7,"Mire","Gabim")</f>
        <v>Mire</v>
      </c>
      <c r="GX7" s="3">
        <f t="shared" ref="GX7:GX70" si="10">O7+Q7+U7+AA7+AI7+AS7+BE7+BS7+CI7+DA7+DS7+EK7+FC7+FU7</f>
        <v>23</v>
      </c>
      <c r="GY7" s="3">
        <f t="shared" ref="GY7:GY70" si="11">S7+W7+AC7+AK7+AU7+BG7+BU7+CK7+DC7+DU7+EM7+FE7+FW7</f>
        <v>26</v>
      </c>
      <c r="GZ7" s="3">
        <f t="shared" ref="GZ7:GZ70" si="12">Y7+AE7+AM7+AW7+BI7+BW7+CM7+DE20+DW7+EO7+FG7+FY7</f>
        <v>19</v>
      </c>
      <c r="HA7" s="3">
        <f t="shared" ref="HA7:HA70" si="13">AG7+AO7+AY7+BK7+BY7+CO7+DG7+DY7+EQ7+FI7+GA7</f>
        <v>20</v>
      </c>
      <c r="HB7" s="3">
        <f t="shared" ref="HB7:HB70" si="14">AQ7+BA7+BM7+CA7+CQ7+DI7+EA7+ES7+FK7+GC7</f>
        <v>29</v>
      </c>
      <c r="HC7" s="3">
        <f t="shared" ref="HC7:HC70" si="15">BC7+BO7+CC7+CS7+DK7+EC7+EU7+FM7+GE7</f>
        <v>23</v>
      </c>
      <c r="HD7" s="3">
        <f t="shared" ref="HD7:HD70" si="16">BQ7+CE7+CU7+DM7+EE7+EW7+FO7+GG7</f>
        <v>33</v>
      </c>
      <c r="HE7" s="3">
        <f t="shared" ref="HE7:HE70" si="17">CG7+CW7+DO7+EG7+EY7+FQ7+GI7</f>
        <v>31</v>
      </c>
      <c r="HF7" s="3">
        <f t="shared" ref="HF7:HF70" si="18">CY7+DQ7+EI7+FA7+FS7+GK7</f>
        <v>27</v>
      </c>
      <c r="HG7" s="3">
        <f t="shared" ref="HG7:HG70" si="19">GX7+GY7+GZ7+HA7+HB7+HC7+HD7+HE7+HF7</f>
        <v>231</v>
      </c>
      <c r="HH7" s="161" t="str">
        <f>IF(HG7='Rregjistrimet 9 Vjeçare'!AI7,"Mire","Gabim")</f>
        <v>Mire</v>
      </c>
    </row>
    <row r="8" spans="1:216" ht="14.1" customHeight="1">
      <c r="A8" s="3" t="s">
        <v>307</v>
      </c>
      <c r="B8" s="3" t="s">
        <v>308</v>
      </c>
      <c r="C8" s="1" t="s">
        <v>297</v>
      </c>
      <c r="D8" s="1" t="s">
        <v>297</v>
      </c>
      <c r="E8" s="3" t="s">
        <v>297</v>
      </c>
      <c r="F8" s="3" t="s">
        <v>297</v>
      </c>
      <c r="G8" s="4" t="s">
        <v>298</v>
      </c>
      <c r="H8" s="4" t="s">
        <v>299</v>
      </c>
      <c r="I8" s="4" t="s">
        <v>300</v>
      </c>
      <c r="J8" s="4" t="s">
        <v>301</v>
      </c>
      <c r="K8" s="4" t="s">
        <v>302</v>
      </c>
      <c r="L8" s="4"/>
      <c r="M8" s="2" t="s">
        <v>303</v>
      </c>
      <c r="N8" s="55">
        <v>1</v>
      </c>
      <c r="O8" s="84">
        <v>1</v>
      </c>
      <c r="P8" s="89">
        <v>35</v>
      </c>
      <c r="Q8" s="56">
        <v>12</v>
      </c>
      <c r="R8" s="56"/>
      <c r="S8" s="90"/>
      <c r="T8" s="86">
        <v>4</v>
      </c>
      <c r="U8" s="56">
        <v>2</v>
      </c>
      <c r="V8" s="56">
        <v>50</v>
      </c>
      <c r="W8" s="56">
        <v>22</v>
      </c>
      <c r="X8" s="56"/>
      <c r="Y8" s="95"/>
      <c r="Z8" s="89"/>
      <c r="AA8" s="56"/>
      <c r="AB8" s="56">
        <v>6</v>
      </c>
      <c r="AC8" s="56">
        <v>2</v>
      </c>
      <c r="AD8" s="56">
        <v>58</v>
      </c>
      <c r="AE8" s="56">
        <v>25</v>
      </c>
      <c r="AF8" s="56"/>
      <c r="AG8" s="90"/>
      <c r="AH8" s="86"/>
      <c r="AI8" s="56"/>
      <c r="AJ8" s="56"/>
      <c r="AK8" s="56"/>
      <c r="AL8" s="56">
        <v>3</v>
      </c>
      <c r="AM8" s="56">
        <v>2</v>
      </c>
      <c r="AN8" s="56"/>
      <c r="AO8" s="56"/>
      <c r="AP8" s="56"/>
      <c r="AQ8" s="95"/>
      <c r="AR8" s="89"/>
      <c r="AS8" s="56"/>
      <c r="AT8" s="56"/>
      <c r="AU8" s="56"/>
      <c r="AV8" s="56"/>
      <c r="AW8" s="56"/>
      <c r="AX8" s="56">
        <v>60</v>
      </c>
      <c r="AY8" s="56">
        <v>29</v>
      </c>
      <c r="AZ8" s="56"/>
      <c r="BA8" s="56"/>
      <c r="BB8" s="57"/>
      <c r="BC8" s="90"/>
      <c r="BD8" s="86"/>
      <c r="BE8" s="56"/>
      <c r="BF8" s="56"/>
      <c r="BG8" s="56"/>
      <c r="BH8" s="56"/>
      <c r="BI8" s="56"/>
      <c r="BJ8" s="56">
        <v>8</v>
      </c>
      <c r="BK8" s="56">
        <v>0</v>
      </c>
      <c r="BL8" s="56">
        <v>70</v>
      </c>
      <c r="BM8" s="56">
        <v>30</v>
      </c>
      <c r="BN8" s="56"/>
      <c r="BO8" s="56"/>
      <c r="BP8" s="56"/>
      <c r="BQ8" s="95"/>
      <c r="BR8" s="89"/>
      <c r="BS8" s="56"/>
      <c r="BT8" s="56"/>
      <c r="BU8" s="56"/>
      <c r="BV8" s="56"/>
      <c r="BW8" s="56"/>
      <c r="BX8" s="56"/>
      <c r="BY8" s="56"/>
      <c r="BZ8" s="56">
        <v>8</v>
      </c>
      <c r="CA8" s="56">
        <v>3</v>
      </c>
      <c r="CB8" s="56">
        <v>84</v>
      </c>
      <c r="CC8" s="56">
        <v>43</v>
      </c>
      <c r="CD8" s="56"/>
      <c r="CE8" s="56"/>
      <c r="CF8" s="56"/>
      <c r="CG8" s="90"/>
      <c r="CH8" s="8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>
        <v>68</v>
      </c>
      <c r="CU8" s="56">
        <v>28</v>
      </c>
      <c r="CV8" s="56"/>
      <c r="CW8" s="56"/>
      <c r="CX8" s="56"/>
      <c r="CY8" s="95"/>
      <c r="CZ8" s="89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>
        <v>8</v>
      </c>
      <c r="DM8" s="56">
        <v>5</v>
      </c>
      <c r="DN8" s="56">
        <v>74</v>
      </c>
      <c r="DO8" s="56">
        <v>35</v>
      </c>
      <c r="DP8" s="56"/>
      <c r="DQ8" s="90"/>
      <c r="DR8" s="8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>
        <v>8</v>
      </c>
      <c r="EG8" s="56">
        <v>2</v>
      </c>
      <c r="EH8" s="56">
        <v>60</v>
      </c>
      <c r="EI8" s="95">
        <v>30</v>
      </c>
      <c r="EJ8" s="102"/>
      <c r="EK8" s="56"/>
      <c r="EL8" s="56"/>
      <c r="EM8" s="56"/>
      <c r="EN8" s="56"/>
      <c r="EO8" s="56"/>
      <c r="EP8" s="56"/>
      <c r="EQ8" s="56"/>
      <c r="ER8" s="57"/>
      <c r="ES8" s="57"/>
      <c r="ET8" s="57"/>
      <c r="EU8" s="57"/>
      <c r="EV8" s="57"/>
      <c r="EW8" s="57"/>
      <c r="EX8" s="57"/>
      <c r="EY8" s="57"/>
      <c r="EZ8" s="57">
        <v>9</v>
      </c>
      <c r="FA8" s="101">
        <v>6</v>
      </c>
      <c r="FB8" s="100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103"/>
      <c r="FT8" s="102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101"/>
      <c r="GL8" s="83"/>
      <c r="GM8" s="3">
        <f t="shared" si="0"/>
        <v>40</v>
      </c>
      <c r="GN8" s="3">
        <f t="shared" si="1"/>
        <v>56</v>
      </c>
      <c r="GO8" s="3">
        <f t="shared" si="2"/>
        <v>61</v>
      </c>
      <c r="GP8" s="3">
        <f t="shared" si="3"/>
        <v>68</v>
      </c>
      <c r="GQ8" s="3">
        <f t="shared" si="4"/>
        <v>78</v>
      </c>
      <c r="GR8" s="3">
        <f t="shared" si="5"/>
        <v>84</v>
      </c>
      <c r="GS8" s="3">
        <f t="shared" si="6"/>
        <v>76</v>
      </c>
      <c r="GT8" s="3">
        <f t="shared" si="7"/>
        <v>82</v>
      </c>
      <c r="GU8" s="3">
        <f t="shared" si="8"/>
        <v>69</v>
      </c>
      <c r="GV8" s="3">
        <f t="shared" si="9"/>
        <v>614</v>
      </c>
      <c r="GW8" s="161" t="str">
        <f>IF(GV8='Rregjistrimet 9 Vjeçare'!AH8,"Mire","Gabim")</f>
        <v>Mire</v>
      </c>
      <c r="GX8" s="3">
        <f t="shared" si="10"/>
        <v>15</v>
      </c>
      <c r="GY8" s="3">
        <f t="shared" si="11"/>
        <v>24</v>
      </c>
      <c r="GZ8" s="3">
        <f t="shared" si="12"/>
        <v>27</v>
      </c>
      <c r="HA8" s="3">
        <f t="shared" si="13"/>
        <v>29</v>
      </c>
      <c r="HB8" s="3">
        <f t="shared" si="14"/>
        <v>33</v>
      </c>
      <c r="HC8" s="3">
        <f t="shared" si="15"/>
        <v>43</v>
      </c>
      <c r="HD8" s="3">
        <f t="shared" si="16"/>
        <v>33</v>
      </c>
      <c r="HE8" s="3">
        <f t="shared" si="17"/>
        <v>37</v>
      </c>
      <c r="HF8" s="3">
        <f t="shared" si="18"/>
        <v>36</v>
      </c>
      <c r="HG8" s="3">
        <f t="shared" si="19"/>
        <v>277</v>
      </c>
      <c r="HH8" s="161" t="str">
        <f>IF(HG8='Rregjistrimet 9 Vjeçare'!AI8,"Mire","Gabim")</f>
        <v>Mire</v>
      </c>
    </row>
    <row r="9" spans="1:216" ht="14.1" customHeight="1">
      <c r="A9" s="3" t="s">
        <v>309</v>
      </c>
      <c r="B9" s="3" t="s">
        <v>310</v>
      </c>
      <c r="C9" s="1" t="s">
        <v>297</v>
      </c>
      <c r="D9" s="1" t="s">
        <v>297</v>
      </c>
      <c r="E9" s="3" t="s">
        <v>297</v>
      </c>
      <c r="F9" s="3" t="s">
        <v>297</v>
      </c>
      <c r="G9" s="4" t="s">
        <v>298</v>
      </c>
      <c r="H9" s="4" t="s">
        <v>299</v>
      </c>
      <c r="I9" s="4" t="s">
        <v>300</v>
      </c>
      <c r="J9" s="4" t="s">
        <v>301</v>
      </c>
      <c r="K9" s="4" t="s">
        <v>302</v>
      </c>
      <c r="L9" s="4"/>
      <c r="M9" s="2" t="s">
        <v>303</v>
      </c>
      <c r="N9" s="55"/>
      <c r="O9" s="84"/>
      <c r="P9" s="89">
        <v>28</v>
      </c>
      <c r="Q9" s="56">
        <v>14</v>
      </c>
      <c r="R9" s="56"/>
      <c r="S9" s="90"/>
      <c r="T9" s="86">
        <v>12</v>
      </c>
      <c r="U9" s="56">
        <v>4</v>
      </c>
      <c r="V9" s="56">
        <v>26</v>
      </c>
      <c r="W9" s="56">
        <v>12</v>
      </c>
      <c r="X9" s="56"/>
      <c r="Y9" s="95"/>
      <c r="Z9" s="89">
        <v>1</v>
      </c>
      <c r="AA9" s="56">
        <v>1</v>
      </c>
      <c r="AB9" s="56">
        <v>13</v>
      </c>
      <c r="AC9" s="56">
        <v>8</v>
      </c>
      <c r="AD9" s="56">
        <v>23</v>
      </c>
      <c r="AE9" s="56">
        <v>17</v>
      </c>
      <c r="AF9" s="56">
        <v>1</v>
      </c>
      <c r="AG9" s="90">
        <v>1</v>
      </c>
      <c r="AH9" s="86">
        <v>1</v>
      </c>
      <c r="AI9" s="56">
        <v>0</v>
      </c>
      <c r="AJ9" s="56">
        <v>2</v>
      </c>
      <c r="AK9" s="56">
        <v>1</v>
      </c>
      <c r="AL9" s="56">
        <v>6</v>
      </c>
      <c r="AM9" s="56">
        <v>4</v>
      </c>
      <c r="AN9" s="56">
        <v>19</v>
      </c>
      <c r="AO9" s="56">
        <v>13</v>
      </c>
      <c r="AP9" s="56"/>
      <c r="AQ9" s="95"/>
      <c r="AR9" s="89"/>
      <c r="AS9" s="56"/>
      <c r="AT9" s="56">
        <v>2</v>
      </c>
      <c r="AU9" s="56">
        <v>2</v>
      </c>
      <c r="AV9" s="56"/>
      <c r="AW9" s="56"/>
      <c r="AX9" s="56">
        <v>9</v>
      </c>
      <c r="AY9" s="56">
        <v>2</v>
      </c>
      <c r="AZ9" s="56">
        <v>30</v>
      </c>
      <c r="BA9" s="56">
        <v>13</v>
      </c>
      <c r="BB9" s="57"/>
      <c r="BC9" s="90"/>
      <c r="BD9" s="86"/>
      <c r="BE9" s="56"/>
      <c r="BF9" s="56"/>
      <c r="BG9" s="56"/>
      <c r="BH9" s="56"/>
      <c r="BI9" s="56"/>
      <c r="BJ9" s="56"/>
      <c r="BK9" s="56"/>
      <c r="BL9" s="56">
        <v>17</v>
      </c>
      <c r="BM9" s="56">
        <v>7</v>
      </c>
      <c r="BN9" s="56">
        <v>21</v>
      </c>
      <c r="BO9" s="56">
        <v>11</v>
      </c>
      <c r="BP9" s="56"/>
      <c r="BQ9" s="95"/>
      <c r="BR9" s="89"/>
      <c r="BS9" s="56"/>
      <c r="BT9" s="56"/>
      <c r="BU9" s="56"/>
      <c r="BV9" s="56">
        <v>1</v>
      </c>
      <c r="BW9" s="56">
        <v>0</v>
      </c>
      <c r="BX9" s="56"/>
      <c r="BY9" s="56"/>
      <c r="BZ9" s="56"/>
      <c r="CA9" s="56"/>
      <c r="CB9" s="56">
        <v>15</v>
      </c>
      <c r="CC9" s="56">
        <v>7</v>
      </c>
      <c r="CD9" s="56">
        <v>36</v>
      </c>
      <c r="CE9" s="56">
        <v>23</v>
      </c>
      <c r="CF9" s="56"/>
      <c r="CG9" s="90"/>
      <c r="CH9" s="86"/>
      <c r="CI9" s="56"/>
      <c r="CJ9" s="56"/>
      <c r="CK9" s="56"/>
      <c r="CL9" s="56">
        <v>3</v>
      </c>
      <c r="CM9" s="56">
        <v>1</v>
      </c>
      <c r="CN9" s="56"/>
      <c r="CO9" s="56"/>
      <c r="CP9" s="56"/>
      <c r="CQ9" s="56"/>
      <c r="CR9" s="56">
        <v>4</v>
      </c>
      <c r="CS9" s="56">
        <v>0</v>
      </c>
      <c r="CT9" s="56">
        <v>13</v>
      </c>
      <c r="CU9" s="56">
        <v>6</v>
      </c>
      <c r="CV9" s="56">
        <v>25</v>
      </c>
      <c r="CW9" s="56">
        <v>12</v>
      </c>
      <c r="CX9" s="56"/>
      <c r="CY9" s="95"/>
      <c r="CZ9" s="89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>
        <v>3</v>
      </c>
      <c r="DM9" s="56">
        <v>0</v>
      </c>
      <c r="DN9" s="56">
        <v>11</v>
      </c>
      <c r="DO9" s="56">
        <v>4</v>
      </c>
      <c r="DP9" s="56"/>
      <c r="DQ9" s="90"/>
      <c r="DR9" s="8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>
        <v>2</v>
      </c>
      <c r="EG9" s="56">
        <v>0</v>
      </c>
      <c r="EH9" s="56">
        <v>23</v>
      </c>
      <c r="EI9" s="95">
        <v>10</v>
      </c>
      <c r="EJ9" s="102"/>
      <c r="EK9" s="56"/>
      <c r="EL9" s="56"/>
      <c r="EM9" s="56"/>
      <c r="EN9" s="56"/>
      <c r="EO9" s="56"/>
      <c r="EP9" s="56"/>
      <c r="EQ9" s="56"/>
      <c r="ER9" s="57"/>
      <c r="ES9" s="57"/>
      <c r="ET9" s="57"/>
      <c r="EU9" s="57"/>
      <c r="EV9" s="57"/>
      <c r="EW9" s="57"/>
      <c r="EX9" s="57">
        <v>1</v>
      </c>
      <c r="EY9" s="57">
        <v>0</v>
      </c>
      <c r="EZ9" s="57">
        <v>38</v>
      </c>
      <c r="FA9" s="101">
        <v>22</v>
      </c>
      <c r="FB9" s="100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>
        <v>1</v>
      </c>
      <c r="FO9" s="57">
        <v>0</v>
      </c>
      <c r="FP9" s="57"/>
      <c r="FQ9" s="57"/>
      <c r="FR9" s="57">
        <v>2</v>
      </c>
      <c r="FS9" s="103">
        <v>0</v>
      </c>
      <c r="FT9" s="102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101"/>
      <c r="GL9" s="83"/>
      <c r="GM9" s="3">
        <f t="shared" si="0"/>
        <v>42</v>
      </c>
      <c r="GN9" s="3">
        <f t="shared" si="1"/>
        <v>43</v>
      </c>
      <c r="GO9" s="3">
        <f t="shared" si="2"/>
        <v>33</v>
      </c>
      <c r="GP9" s="3">
        <f t="shared" si="3"/>
        <v>29</v>
      </c>
      <c r="GQ9" s="3">
        <f t="shared" si="4"/>
        <v>47</v>
      </c>
      <c r="GR9" s="3">
        <f t="shared" si="5"/>
        <v>40</v>
      </c>
      <c r="GS9" s="3">
        <f t="shared" si="6"/>
        <v>53</v>
      </c>
      <c r="GT9" s="3">
        <f t="shared" si="7"/>
        <v>39</v>
      </c>
      <c r="GU9" s="3">
        <f t="shared" si="8"/>
        <v>63</v>
      </c>
      <c r="GV9" s="3">
        <f t="shared" si="9"/>
        <v>389</v>
      </c>
      <c r="GW9" s="161" t="str">
        <f>IF(GV9='Rregjistrimet 9 Vjeçare'!AH9,"Mire","Gabim")</f>
        <v>Mire</v>
      </c>
      <c r="GX9" s="3">
        <f t="shared" si="10"/>
        <v>19</v>
      </c>
      <c r="GY9" s="3">
        <f t="shared" si="11"/>
        <v>23</v>
      </c>
      <c r="GZ9" s="3">
        <f t="shared" si="12"/>
        <v>22</v>
      </c>
      <c r="HA9" s="3">
        <f t="shared" si="13"/>
        <v>16</v>
      </c>
      <c r="HB9" s="3">
        <f t="shared" si="14"/>
        <v>20</v>
      </c>
      <c r="HC9" s="3">
        <f t="shared" si="15"/>
        <v>18</v>
      </c>
      <c r="HD9" s="3">
        <f t="shared" si="16"/>
        <v>29</v>
      </c>
      <c r="HE9" s="3">
        <f t="shared" si="17"/>
        <v>16</v>
      </c>
      <c r="HF9" s="3">
        <f t="shared" si="18"/>
        <v>32</v>
      </c>
      <c r="HG9" s="3">
        <f t="shared" si="19"/>
        <v>195</v>
      </c>
      <c r="HH9" s="161" t="str">
        <f>IF(HG9='Rregjistrimet 9 Vjeçare'!AI9,"Mire","Gabim")</f>
        <v>Mire</v>
      </c>
    </row>
    <row r="10" spans="1:216" ht="14.1" customHeight="1">
      <c r="A10" s="3" t="s">
        <v>311</v>
      </c>
      <c r="B10" s="27" t="s">
        <v>312</v>
      </c>
      <c r="C10" s="1" t="s">
        <v>297</v>
      </c>
      <c r="D10" s="1" t="s">
        <v>297</v>
      </c>
      <c r="E10" s="3" t="s">
        <v>297</v>
      </c>
      <c r="F10" s="3" t="s">
        <v>297</v>
      </c>
      <c r="G10" s="4" t="s">
        <v>298</v>
      </c>
      <c r="H10" s="4" t="s">
        <v>299</v>
      </c>
      <c r="I10" s="4" t="s">
        <v>300</v>
      </c>
      <c r="J10" s="4" t="s">
        <v>301</v>
      </c>
      <c r="K10" s="4" t="s">
        <v>302</v>
      </c>
      <c r="L10" s="4"/>
      <c r="M10" s="2" t="s">
        <v>303</v>
      </c>
      <c r="N10" s="55"/>
      <c r="O10" s="84"/>
      <c r="P10" s="89">
        <v>55</v>
      </c>
      <c r="Q10" s="56">
        <v>28</v>
      </c>
      <c r="R10" s="56"/>
      <c r="S10" s="90"/>
      <c r="T10" s="86">
        <v>13</v>
      </c>
      <c r="U10" s="56">
        <v>3</v>
      </c>
      <c r="V10" s="56">
        <v>63</v>
      </c>
      <c r="W10" s="56">
        <v>33</v>
      </c>
      <c r="X10" s="56"/>
      <c r="Y10" s="95"/>
      <c r="Z10" s="89"/>
      <c r="AA10" s="56"/>
      <c r="AB10" s="56">
        <v>19</v>
      </c>
      <c r="AC10" s="56">
        <v>4</v>
      </c>
      <c r="AD10" s="56">
        <v>61</v>
      </c>
      <c r="AE10" s="56">
        <v>27</v>
      </c>
      <c r="AF10" s="56"/>
      <c r="AG10" s="90"/>
      <c r="AH10" s="86"/>
      <c r="AI10" s="56"/>
      <c r="AJ10" s="56"/>
      <c r="AK10" s="56"/>
      <c r="AL10" s="56">
        <v>24</v>
      </c>
      <c r="AM10" s="56">
        <v>6</v>
      </c>
      <c r="AN10" s="56">
        <v>66</v>
      </c>
      <c r="AO10" s="56">
        <v>25</v>
      </c>
      <c r="AP10" s="56"/>
      <c r="AQ10" s="95"/>
      <c r="AR10" s="89"/>
      <c r="AS10" s="56"/>
      <c r="AT10" s="56"/>
      <c r="AU10" s="56"/>
      <c r="AV10" s="56">
        <v>1</v>
      </c>
      <c r="AW10" s="56">
        <v>1</v>
      </c>
      <c r="AX10" s="56">
        <v>23</v>
      </c>
      <c r="AY10" s="56">
        <v>10</v>
      </c>
      <c r="AZ10" s="56">
        <v>67</v>
      </c>
      <c r="BA10" s="56">
        <v>28</v>
      </c>
      <c r="BB10" s="57">
        <v>2</v>
      </c>
      <c r="BC10" s="90">
        <v>2</v>
      </c>
      <c r="BD10" s="86"/>
      <c r="BE10" s="56"/>
      <c r="BF10" s="56"/>
      <c r="BG10" s="56"/>
      <c r="BH10" s="56"/>
      <c r="BI10" s="56"/>
      <c r="BJ10" s="56">
        <v>1</v>
      </c>
      <c r="BK10" s="56">
        <v>0</v>
      </c>
      <c r="BL10" s="56">
        <v>20</v>
      </c>
      <c r="BM10" s="56">
        <v>5</v>
      </c>
      <c r="BN10" s="56">
        <v>59</v>
      </c>
      <c r="BO10" s="56">
        <v>21</v>
      </c>
      <c r="BP10" s="56"/>
      <c r="BQ10" s="95"/>
      <c r="BR10" s="89"/>
      <c r="BS10" s="56"/>
      <c r="BT10" s="56"/>
      <c r="BU10" s="56"/>
      <c r="BV10" s="56"/>
      <c r="BW10" s="56"/>
      <c r="BX10" s="56"/>
      <c r="BY10" s="56"/>
      <c r="BZ10" s="56"/>
      <c r="CA10" s="56"/>
      <c r="CB10" s="56">
        <v>22</v>
      </c>
      <c r="CC10" s="56">
        <v>5</v>
      </c>
      <c r="CD10" s="56">
        <v>61</v>
      </c>
      <c r="CE10" s="56">
        <v>17</v>
      </c>
      <c r="CF10" s="56"/>
      <c r="CG10" s="90"/>
      <c r="CH10" s="8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>
        <v>25</v>
      </c>
      <c r="CU10" s="56">
        <v>8</v>
      </c>
      <c r="CV10" s="56">
        <v>65</v>
      </c>
      <c r="CW10" s="56">
        <v>23</v>
      </c>
      <c r="CX10" s="56">
        <v>1</v>
      </c>
      <c r="CY10" s="95">
        <v>1</v>
      </c>
      <c r="CZ10" s="89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>
        <v>22</v>
      </c>
      <c r="DO10" s="56">
        <v>7</v>
      </c>
      <c r="DP10" s="56">
        <v>56</v>
      </c>
      <c r="DQ10" s="90">
        <v>29</v>
      </c>
      <c r="DR10" s="8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>
        <v>18</v>
      </c>
      <c r="EI10" s="95">
        <v>8</v>
      </c>
      <c r="EJ10" s="102"/>
      <c r="EK10" s="56"/>
      <c r="EL10" s="56"/>
      <c r="EM10" s="56"/>
      <c r="EN10" s="56"/>
      <c r="EO10" s="56"/>
      <c r="EP10" s="56"/>
      <c r="EQ10" s="56"/>
      <c r="ER10" s="57"/>
      <c r="ES10" s="57"/>
      <c r="ET10" s="57"/>
      <c r="EU10" s="57"/>
      <c r="EV10" s="57"/>
      <c r="EW10" s="57"/>
      <c r="EX10" s="57"/>
      <c r="EY10" s="57"/>
      <c r="EZ10" s="57"/>
      <c r="FA10" s="101"/>
      <c r="FB10" s="100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103"/>
      <c r="FT10" s="102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101"/>
      <c r="GL10" s="83"/>
      <c r="GM10" s="3">
        <f t="shared" si="0"/>
        <v>68</v>
      </c>
      <c r="GN10" s="3">
        <f t="shared" si="1"/>
        <v>82</v>
      </c>
      <c r="GO10" s="3">
        <f t="shared" si="2"/>
        <v>86</v>
      </c>
      <c r="GP10" s="3">
        <f t="shared" si="3"/>
        <v>90</v>
      </c>
      <c r="GQ10" s="3">
        <f t="shared" si="4"/>
        <v>87</v>
      </c>
      <c r="GR10" s="3">
        <f t="shared" si="5"/>
        <v>83</v>
      </c>
      <c r="GS10" s="3">
        <f t="shared" si="6"/>
        <v>86</v>
      </c>
      <c r="GT10" s="3">
        <f t="shared" si="7"/>
        <v>87</v>
      </c>
      <c r="GU10" s="3">
        <f t="shared" si="8"/>
        <v>75</v>
      </c>
      <c r="GV10" s="3">
        <f t="shared" si="9"/>
        <v>744</v>
      </c>
      <c r="GW10" s="161" t="str">
        <f>IF(GV10='Rregjistrimet 9 Vjeçare'!AH10,"Mire","Gabim")</f>
        <v>Mire</v>
      </c>
      <c r="GX10" s="3">
        <f t="shared" si="10"/>
        <v>31</v>
      </c>
      <c r="GY10" s="3">
        <f t="shared" si="11"/>
        <v>37</v>
      </c>
      <c r="GZ10" s="3">
        <f t="shared" si="12"/>
        <v>34</v>
      </c>
      <c r="HA10" s="3">
        <f t="shared" si="13"/>
        <v>35</v>
      </c>
      <c r="HB10" s="3">
        <f t="shared" si="14"/>
        <v>33</v>
      </c>
      <c r="HC10" s="3">
        <f t="shared" si="15"/>
        <v>28</v>
      </c>
      <c r="HD10" s="3">
        <f t="shared" si="16"/>
        <v>25</v>
      </c>
      <c r="HE10" s="3">
        <f t="shared" si="17"/>
        <v>30</v>
      </c>
      <c r="HF10" s="3">
        <f t="shared" si="18"/>
        <v>38</v>
      </c>
      <c r="HG10" s="3">
        <f t="shared" si="19"/>
        <v>291</v>
      </c>
      <c r="HH10" s="161" t="str">
        <f>IF(HG10='Rregjistrimet 9 Vjeçare'!AI10,"Mire","Gabim")</f>
        <v>Mire</v>
      </c>
    </row>
    <row r="11" spans="1:216" ht="14.1" customHeight="1">
      <c r="A11" s="3" t="s">
        <v>313</v>
      </c>
      <c r="B11" s="3" t="s">
        <v>314</v>
      </c>
      <c r="C11" s="1" t="s">
        <v>297</v>
      </c>
      <c r="D11" s="1" t="s">
        <v>297</v>
      </c>
      <c r="E11" s="3" t="s">
        <v>297</v>
      </c>
      <c r="F11" s="3" t="s">
        <v>297</v>
      </c>
      <c r="G11" s="4" t="s">
        <v>298</v>
      </c>
      <c r="H11" s="4" t="s">
        <v>299</v>
      </c>
      <c r="I11" s="4" t="s">
        <v>300</v>
      </c>
      <c r="J11" s="4" t="s">
        <v>301</v>
      </c>
      <c r="K11" s="4" t="s">
        <v>302</v>
      </c>
      <c r="L11" s="4"/>
      <c r="M11" s="2" t="s">
        <v>303</v>
      </c>
      <c r="N11" s="55"/>
      <c r="O11" s="84"/>
      <c r="P11" s="89">
        <v>18</v>
      </c>
      <c r="Q11" s="56">
        <v>9</v>
      </c>
      <c r="R11" s="56"/>
      <c r="S11" s="90"/>
      <c r="T11" s="86"/>
      <c r="U11" s="56"/>
      <c r="V11" s="56">
        <v>18</v>
      </c>
      <c r="W11" s="56">
        <v>6</v>
      </c>
      <c r="X11" s="56">
        <v>1</v>
      </c>
      <c r="Y11" s="95">
        <v>1</v>
      </c>
      <c r="Z11" s="89"/>
      <c r="AA11" s="56"/>
      <c r="AB11" s="56">
        <v>5</v>
      </c>
      <c r="AC11" s="56">
        <v>3</v>
      </c>
      <c r="AD11" s="56">
        <v>24</v>
      </c>
      <c r="AE11" s="56">
        <v>10</v>
      </c>
      <c r="AF11" s="56">
        <v>1</v>
      </c>
      <c r="AG11" s="90">
        <v>1</v>
      </c>
      <c r="AH11" s="86"/>
      <c r="AI11" s="56"/>
      <c r="AJ11" s="56"/>
      <c r="AK11" s="56"/>
      <c r="AL11" s="56">
        <v>11</v>
      </c>
      <c r="AM11" s="56">
        <v>6</v>
      </c>
      <c r="AN11" s="56">
        <v>18</v>
      </c>
      <c r="AO11" s="56">
        <v>9</v>
      </c>
      <c r="AP11" s="56">
        <v>1</v>
      </c>
      <c r="AQ11" s="95">
        <v>1</v>
      </c>
      <c r="AR11" s="89"/>
      <c r="AS11" s="56"/>
      <c r="AT11" s="56"/>
      <c r="AU11" s="56"/>
      <c r="AV11" s="56">
        <v>3</v>
      </c>
      <c r="AW11" s="56">
        <v>3</v>
      </c>
      <c r="AX11" s="56">
        <v>9</v>
      </c>
      <c r="AY11" s="56">
        <v>4</v>
      </c>
      <c r="AZ11" s="56">
        <v>25</v>
      </c>
      <c r="BA11" s="56">
        <v>8</v>
      </c>
      <c r="BB11" s="57"/>
      <c r="BC11" s="90"/>
      <c r="BD11" s="86"/>
      <c r="BE11" s="56"/>
      <c r="BF11" s="56"/>
      <c r="BG11" s="56"/>
      <c r="BH11" s="56"/>
      <c r="BI11" s="56"/>
      <c r="BJ11" s="56">
        <v>1</v>
      </c>
      <c r="BK11" s="56">
        <v>1</v>
      </c>
      <c r="BL11" s="56">
        <v>9</v>
      </c>
      <c r="BM11" s="56">
        <v>4</v>
      </c>
      <c r="BN11" s="56">
        <v>32</v>
      </c>
      <c r="BO11" s="56">
        <v>15</v>
      </c>
      <c r="BP11" s="56">
        <v>1</v>
      </c>
      <c r="BQ11" s="95">
        <v>1</v>
      </c>
      <c r="BR11" s="89"/>
      <c r="BS11" s="56"/>
      <c r="BT11" s="56">
        <v>1</v>
      </c>
      <c r="BU11" s="56">
        <v>0</v>
      </c>
      <c r="BV11" s="56">
        <v>1</v>
      </c>
      <c r="BW11" s="56">
        <v>1</v>
      </c>
      <c r="BX11" s="56">
        <v>1</v>
      </c>
      <c r="BY11" s="56">
        <v>1</v>
      </c>
      <c r="BZ11" s="56">
        <v>2</v>
      </c>
      <c r="CA11" s="56">
        <v>1</v>
      </c>
      <c r="CB11" s="56">
        <v>12</v>
      </c>
      <c r="CC11" s="56">
        <v>3</v>
      </c>
      <c r="CD11" s="56">
        <v>23</v>
      </c>
      <c r="CE11" s="56">
        <v>9</v>
      </c>
      <c r="CF11" s="56"/>
      <c r="CG11" s="90"/>
      <c r="CH11" s="86"/>
      <c r="CI11" s="56"/>
      <c r="CJ11" s="56"/>
      <c r="CK11" s="56"/>
      <c r="CL11" s="56"/>
      <c r="CM11" s="56"/>
      <c r="CN11" s="56"/>
      <c r="CO11" s="56"/>
      <c r="CP11" s="56"/>
      <c r="CQ11" s="56"/>
      <c r="CR11" s="56">
        <v>2</v>
      </c>
      <c r="CS11" s="56">
        <v>0</v>
      </c>
      <c r="CT11" s="56">
        <v>20</v>
      </c>
      <c r="CU11" s="56">
        <v>8</v>
      </c>
      <c r="CV11" s="56">
        <v>29</v>
      </c>
      <c r="CW11" s="56">
        <v>16</v>
      </c>
      <c r="CX11" s="56"/>
      <c r="CY11" s="95"/>
      <c r="CZ11" s="89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>
        <v>6</v>
      </c>
      <c r="DM11" s="56">
        <v>2</v>
      </c>
      <c r="DN11" s="56">
        <v>15</v>
      </c>
      <c r="DO11" s="56">
        <v>4</v>
      </c>
      <c r="DP11" s="56">
        <v>40</v>
      </c>
      <c r="DQ11" s="90">
        <v>21</v>
      </c>
      <c r="DR11" s="86"/>
      <c r="DS11" s="56"/>
      <c r="DT11" s="56"/>
      <c r="DU11" s="56"/>
      <c r="DV11" s="56"/>
      <c r="DW11" s="56"/>
      <c r="DX11" s="56"/>
      <c r="DY11" s="56"/>
      <c r="DZ11" s="56"/>
      <c r="EA11" s="56"/>
      <c r="EB11" s="56">
        <v>2</v>
      </c>
      <c r="EC11" s="56">
        <v>0</v>
      </c>
      <c r="ED11" s="56"/>
      <c r="EE11" s="56"/>
      <c r="EF11" s="56">
        <v>3</v>
      </c>
      <c r="EG11" s="56">
        <v>1</v>
      </c>
      <c r="EH11" s="56">
        <v>25</v>
      </c>
      <c r="EI11" s="95">
        <v>13</v>
      </c>
      <c r="EJ11" s="102"/>
      <c r="EK11" s="56"/>
      <c r="EL11" s="56"/>
      <c r="EM11" s="56"/>
      <c r="EN11" s="56"/>
      <c r="EO11" s="56"/>
      <c r="EP11" s="56"/>
      <c r="EQ11" s="56"/>
      <c r="ER11" s="57"/>
      <c r="ES11" s="57"/>
      <c r="ET11" s="57"/>
      <c r="EU11" s="57"/>
      <c r="EV11" s="57"/>
      <c r="EW11" s="57"/>
      <c r="EX11" s="57"/>
      <c r="EY11" s="57"/>
      <c r="EZ11" s="57">
        <v>3</v>
      </c>
      <c r="FA11" s="101">
        <v>0</v>
      </c>
      <c r="FB11" s="100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>
        <v>1</v>
      </c>
      <c r="FQ11" s="57">
        <v>0</v>
      </c>
      <c r="FR11" s="57">
        <v>2</v>
      </c>
      <c r="FS11" s="103">
        <v>0</v>
      </c>
      <c r="FT11" s="102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101"/>
      <c r="GL11" s="83"/>
      <c r="GM11" s="3">
        <f t="shared" si="0"/>
        <v>18</v>
      </c>
      <c r="GN11" s="3">
        <f t="shared" si="1"/>
        <v>24</v>
      </c>
      <c r="GO11" s="3">
        <f t="shared" si="2"/>
        <v>40</v>
      </c>
      <c r="GP11" s="3">
        <f t="shared" si="3"/>
        <v>30</v>
      </c>
      <c r="GQ11" s="3">
        <f t="shared" si="4"/>
        <v>37</v>
      </c>
      <c r="GR11" s="3">
        <f t="shared" si="5"/>
        <v>48</v>
      </c>
      <c r="GS11" s="3">
        <f t="shared" si="6"/>
        <v>50</v>
      </c>
      <c r="GT11" s="3">
        <f t="shared" si="7"/>
        <v>48</v>
      </c>
      <c r="GU11" s="3">
        <f t="shared" si="8"/>
        <v>70</v>
      </c>
      <c r="GV11" s="3">
        <f t="shared" si="9"/>
        <v>365</v>
      </c>
      <c r="GW11" s="161" t="str">
        <f>IF(GV11='Rregjistrimet 9 Vjeçare'!AH11,"Mire","Gabim")</f>
        <v>Mire</v>
      </c>
      <c r="GX11" s="3">
        <f t="shared" si="10"/>
        <v>9</v>
      </c>
      <c r="GY11" s="3">
        <f t="shared" si="11"/>
        <v>9</v>
      </c>
      <c r="GZ11" s="3">
        <f t="shared" si="12"/>
        <v>21</v>
      </c>
      <c r="HA11" s="3">
        <f t="shared" si="13"/>
        <v>16</v>
      </c>
      <c r="HB11" s="3">
        <f t="shared" si="14"/>
        <v>14</v>
      </c>
      <c r="HC11" s="3">
        <f t="shared" si="15"/>
        <v>18</v>
      </c>
      <c r="HD11" s="3">
        <f t="shared" si="16"/>
        <v>20</v>
      </c>
      <c r="HE11" s="3">
        <f t="shared" si="17"/>
        <v>21</v>
      </c>
      <c r="HF11" s="3">
        <f t="shared" si="18"/>
        <v>34</v>
      </c>
      <c r="HG11" s="3">
        <f t="shared" si="19"/>
        <v>162</v>
      </c>
      <c r="HH11" s="161" t="str">
        <f>IF(HG11='Rregjistrimet 9 Vjeçare'!AI11,"Mire","Gabim")</f>
        <v>Mire</v>
      </c>
    </row>
    <row r="12" spans="1:216" ht="14.1" customHeight="1">
      <c r="A12" s="3" t="s">
        <v>313</v>
      </c>
      <c r="B12" s="3" t="s">
        <v>314</v>
      </c>
      <c r="C12" s="1" t="s">
        <v>297</v>
      </c>
      <c r="D12" s="1" t="s">
        <v>297</v>
      </c>
      <c r="E12" s="3" t="s">
        <v>297</v>
      </c>
      <c r="F12" s="3" t="s">
        <v>297</v>
      </c>
      <c r="G12" s="4" t="s">
        <v>298</v>
      </c>
      <c r="H12" s="4" t="s">
        <v>299</v>
      </c>
      <c r="I12" s="4" t="s">
        <v>300</v>
      </c>
      <c r="J12" s="4" t="s">
        <v>301</v>
      </c>
      <c r="K12" s="4" t="s">
        <v>315</v>
      </c>
      <c r="L12" s="3"/>
      <c r="M12" s="2" t="s">
        <v>316</v>
      </c>
      <c r="N12" s="55"/>
      <c r="O12" s="84"/>
      <c r="P12" s="89"/>
      <c r="Q12" s="56"/>
      <c r="R12" s="56"/>
      <c r="S12" s="90"/>
      <c r="T12" s="86"/>
      <c r="U12" s="56"/>
      <c r="V12" s="56"/>
      <c r="W12" s="56"/>
      <c r="X12" s="56"/>
      <c r="Y12" s="95"/>
      <c r="Z12" s="89"/>
      <c r="AA12" s="56"/>
      <c r="AB12" s="56"/>
      <c r="AC12" s="56"/>
      <c r="AD12" s="56"/>
      <c r="AE12" s="56"/>
      <c r="AF12" s="56"/>
      <c r="AG12" s="90"/>
      <c r="AH12" s="86"/>
      <c r="AI12" s="56"/>
      <c r="AJ12" s="56"/>
      <c r="AK12" s="56"/>
      <c r="AL12" s="56"/>
      <c r="AM12" s="56"/>
      <c r="AN12" s="56"/>
      <c r="AO12" s="56"/>
      <c r="AP12" s="56"/>
      <c r="AQ12" s="95"/>
      <c r="AR12" s="89"/>
      <c r="AS12" s="56"/>
      <c r="AT12" s="56"/>
      <c r="AU12" s="56"/>
      <c r="AV12" s="56"/>
      <c r="AW12" s="56"/>
      <c r="AX12" s="56"/>
      <c r="AY12" s="56"/>
      <c r="AZ12" s="56"/>
      <c r="BA12" s="56"/>
      <c r="BB12" s="57"/>
      <c r="BC12" s="90"/>
      <c r="BD12" s="8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95"/>
      <c r="BR12" s="89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90"/>
      <c r="CH12" s="8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95"/>
      <c r="CZ12" s="89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90"/>
      <c r="DR12" s="8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95"/>
      <c r="EJ12" s="102"/>
      <c r="EK12" s="56"/>
      <c r="EL12" s="56"/>
      <c r="EM12" s="56"/>
      <c r="EN12" s="56"/>
      <c r="EO12" s="56"/>
      <c r="EP12" s="56"/>
      <c r="EQ12" s="56"/>
      <c r="ER12" s="57"/>
      <c r="ES12" s="57"/>
      <c r="ET12" s="57"/>
      <c r="EU12" s="57"/>
      <c r="EV12" s="57"/>
      <c r="EW12" s="57"/>
      <c r="EX12" s="57"/>
      <c r="EY12" s="57"/>
      <c r="EZ12" s="57"/>
      <c r="FA12" s="101"/>
      <c r="FB12" s="100"/>
      <c r="FC12" s="57"/>
      <c r="FD12" s="57"/>
      <c r="FE12" s="57"/>
      <c r="FF12" s="57"/>
      <c r="FG12" s="57"/>
      <c r="FH12" s="57"/>
      <c r="FI12" s="57"/>
      <c r="FJ12" s="57"/>
      <c r="FK12" s="57"/>
      <c r="FL12" s="57">
        <v>3</v>
      </c>
      <c r="FM12" s="57">
        <v>2</v>
      </c>
      <c r="FN12" s="57">
        <v>4</v>
      </c>
      <c r="FO12" s="57">
        <v>3</v>
      </c>
      <c r="FP12" s="57"/>
      <c r="FQ12" s="57"/>
      <c r="FR12" s="57"/>
      <c r="FS12" s="103"/>
      <c r="FT12" s="102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>
        <v>4</v>
      </c>
      <c r="GI12" s="57">
        <v>0</v>
      </c>
      <c r="GJ12" s="57">
        <v>7</v>
      </c>
      <c r="GK12" s="101">
        <v>2</v>
      </c>
      <c r="GL12" s="83"/>
      <c r="GM12" s="3">
        <f t="shared" si="0"/>
        <v>0</v>
      </c>
      <c r="GN12" s="3">
        <f t="shared" si="1"/>
        <v>0</v>
      </c>
      <c r="GO12" s="3">
        <f t="shared" si="2"/>
        <v>0</v>
      </c>
      <c r="GP12" s="3">
        <f t="shared" si="3"/>
        <v>0</v>
      </c>
      <c r="GQ12" s="3">
        <f t="shared" si="4"/>
        <v>0</v>
      </c>
      <c r="GR12" s="3">
        <f t="shared" si="5"/>
        <v>3</v>
      </c>
      <c r="GS12" s="3">
        <f t="shared" si="6"/>
        <v>4</v>
      </c>
      <c r="GT12" s="3">
        <f t="shared" si="7"/>
        <v>4</v>
      </c>
      <c r="GU12" s="3">
        <f t="shared" si="8"/>
        <v>7</v>
      </c>
      <c r="GV12" s="3">
        <f t="shared" si="9"/>
        <v>18</v>
      </c>
      <c r="GW12" s="161" t="str">
        <f>IF(GV12='Rregjistrimet 9 Vjeçare'!AH12,"Mire","Gabim")</f>
        <v>Mire</v>
      </c>
      <c r="GX12" s="3">
        <f t="shared" si="10"/>
        <v>0</v>
      </c>
      <c r="GY12" s="3">
        <f t="shared" si="11"/>
        <v>0</v>
      </c>
      <c r="GZ12" s="3">
        <f t="shared" si="12"/>
        <v>0</v>
      </c>
      <c r="HA12" s="3">
        <f t="shared" si="13"/>
        <v>0</v>
      </c>
      <c r="HB12" s="3">
        <f t="shared" si="14"/>
        <v>0</v>
      </c>
      <c r="HC12" s="3">
        <f t="shared" si="15"/>
        <v>2</v>
      </c>
      <c r="HD12" s="3">
        <f t="shared" si="16"/>
        <v>3</v>
      </c>
      <c r="HE12" s="3">
        <f t="shared" si="17"/>
        <v>0</v>
      </c>
      <c r="HF12" s="3">
        <f t="shared" si="18"/>
        <v>2</v>
      </c>
      <c r="HG12" s="3">
        <f t="shared" si="19"/>
        <v>7</v>
      </c>
      <c r="HH12" s="161" t="str">
        <f>IF(HG12='Rregjistrimet 9 Vjeçare'!AI12,"Mire","Gabim")</f>
        <v>Mire</v>
      </c>
    </row>
    <row r="13" spans="1:216" ht="14.1" customHeight="1">
      <c r="A13" s="3" t="s">
        <v>317</v>
      </c>
      <c r="B13" s="3" t="s">
        <v>318</v>
      </c>
      <c r="C13" s="1" t="s">
        <v>297</v>
      </c>
      <c r="D13" s="1" t="s">
        <v>297</v>
      </c>
      <c r="E13" s="3" t="s">
        <v>297</v>
      </c>
      <c r="F13" s="3" t="s">
        <v>297</v>
      </c>
      <c r="G13" s="4" t="s">
        <v>298</v>
      </c>
      <c r="H13" s="4" t="s">
        <v>299</v>
      </c>
      <c r="I13" s="4" t="s">
        <v>300</v>
      </c>
      <c r="J13" s="4" t="s">
        <v>301</v>
      </c>
      <c r="K13" s="4" t="s">
        <v>302</v>
      </c>
      <c r="L13" s="3"/>
      <c r="M13" s="2" t="s">
        <v>303</v>
      </c>
      <c r="N13" s="55"/>
      <c r="O13" s="84"/>
      <c r="P13" s="89">
        <v>78</v>
      </c>
      <c r="Q13" s="56">
        <v>36</v>
      </c>
      <c r="R13" s="56"/>
      <c r="S13" s="90"/>
      <c r="T13" s="86"/>
      <c r="U13" s="56"/>
      <c r="V13" s="56">
        <v>68</v>
      </c>
      <c r="W13" s="56">
        <v>20</v>
      </c>
      <c r="X13" s="56"/>
      <c r="Y13" s="95"/>
      <c r="Z13" s="89"/>
      <c r="AA13" s="56"/>
      <c r="AB13" s="56">
        <v>20</v>
      </c>
      <c r="AC13" s="56">
        <v>26</v>
      </c>
      <c r="AD13" s="56">
        <v>70</v>
      </c>
      <c r="AE13" s="56">
        <v>30</v>
      </c>
      <c r="AF13" s="56"/>
      <c r="AG13" s="90"/>
      <c r="AH13" s="86"/>
      <c r="AI13" s="56"/>
      <c r="AJ13" s="56"/>
      <c r="AK13" s="56"/>
      <c r="AL13" s="56">
        <v>6</v>
      </c>
      <c r="AM13" s="56">
        <v>2</v>
      </c>
      <c r="AN13" s="56">
        <v>60</v>
      </c>
      <c r="AO13" s="56">
        <v>27</v>
      </c>
      <c r="AP13" s="56"/>
      <c r="AQ13" s="95"/>
      <c r="AR13" s="89"/>
      <c r="AS13" s="56"/>
      <c r="AT13" s="56"/>
      <c r="AU13" s="56"/>
      <c r="AV13" s="56"/>
      <c r="AW13" s="56"/>
      <c r="AX13" s="56">
        <v>33</v>
      </c>
      <c r="AY13" s="56">
        <v>10</v>
      </c>
      <c r="AZ13" s="56">
        <v>7</v>
      </c>
      <c r="BA13" s="56">
        <v>1</v>
      </c>
      <c r="BB13" s="57"/>
      <c r="BC13" s="90"/>
      <c r="BD13" s="86"/>
      <c r="BE13" s="56"/>
      <c r="BF13" s="56"/>
      <c r="BG13" s="56"/>
      <c r="BH13" s="56"/>
      <c r="BI13" s="56"/>
      <c r="BJ13" s="56"/>
      <c r="BK13" s="56"/>
      <c r="BL13" s="56">
        <v>88</v>
      </c>
      <c r="BM13" s="56">
        <v>41</v>
      </c>
      <c r="BN13" s="56">
        <v>60</v>
      </c>
      <c r="BO13" s="56">
        <v>27</v>
      </c>
      <c r="BP13" s="56"/>
      <c r="BQ13" s="95"/>
      <c r="BR13" s="89"/>
      <c r="BS13" s="56"/>
      <c r="BT13" s="56"/>
      <c r="BU13" s="56"/>
      <c r="BV13" s="56"/>
      <c r="BW13" s="56"/>
      <c r="BX13" s="56"/>
      <c r="BY13" s="56"/>
      <c r="BZ13" s="56"/>
      <c r="CA13" s="56"/>
      <c r="CB13" s="56">
        <v>26</v>
      </c>
      <c r="CC13" s="56">
        <v>8</v>
      </c>
      <c r="CD13" s="56">
        <v>73</v>
      </c>
      <c r="CE13" s="56">
        <v>45</v>
      </c>
      <c r="CF13" s="56"/>
      <c r="CG13" s="90"/>
      <c r="CH13" s="8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>
        <v>40</v>
      </c>
      <c r="CU13" s="56">
        <v>13</v>
      </c>
      <c r="CV13" s="56">
        <v>74</v>
      </c>
      <c r="CW13" s="56">
        <v>36</v>
      </c>
      <c r="CX13" s="56"/>
      <c r="CY13" s="95"/>
      <c r="CZ13" s="89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>
        <v>35</v>
      </c>
      <c r="DO13" s="56">
        <v>16</v>
      </c>
      <c r="DP13" s="56">
        <v>72</v>
      </c>
      <c r="DQ13" s="90">
        <v>39</v>
      </c>
      <c r="DR13" s="8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>
        <v>26</v>
      </c>
      <c r="EI13" s="95">
        <v>10</v>
      </c>
      <c r="EJ13" s="102"/>
      <c r="EK13" s="56"/>
      <c r="EL13" s="56"/>
      <c r="EM13" s="56"/>
      <c r="EN13" s="56"/>
      <c r="EO13" s="56"/>
      <c r="EP13" s="56"/>
      <c r="EQ13" s="56"/>
      <c r="ER13" s="57"/>
      <c r="ES13" s="57"/>
      <c r="ET13" s="57"/>
      <c r="EU13" s="57"/>
      <c r="EV13" s="57"/>
      <c r="EW13" s="57"/>
      <c r="EX13" s="57"/>
      <c r="EY13" s="57"/>
      <c r="EZ13" s="57"/>
      <c r="FA13" s="101"/>
      <c r="FB13" s="100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103"/>
      <c r="FT13" s="102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101"/>
      <c r="GL13" s="83"/>
      <c r="GM13" s="3">
        <f t="shared" si="0"/>
        <v>78</v>
      </c>
      <c r="GN13" s="3">
        <f t="shared" si="1"/>
        <v>88</v>
      </c>
      <c r="GO13" s="50">
        <f t="shared" si="2"/>
        <v>76</v>
      </c>
      <c r="GP13" s="3">
        <f t="shared" si="3"/>
        <v>93</v>
      </c>
      <c r="GQ13" s="3">
        <f t="shared" si="4"/>
        <v>95</v>
      </c>
      <c r="GR13" s="3">
        <f t="shared" si="5"/>
        <v>86</v>
      </c>
      <c r="GS13" s="3">
        <f t="shared" si="6"/>
        <v>113</v>
      </c>
      <c r="GT13" s="3">
        <f t="shared" si="7"/>
        <v>109</v>
      </c>
      <c r="GU13" s="3">
        <f t="shared" si="8"/>
        <v>98</v>
      </c>
      <c r="GV13" s="3">
        <f t="shared" si="9"/>
        <v>836</v>
      </c>
      <c r="GW13" s="161" t="str">
        <f>IF(GV13='Rregjistrimet 9 Vjeçare'!AH13,"Mire","Gabim")</f>
        <v>Mire</v>
      </c>
      <c r="GX13" s="3">
        <f t="shared" si="10"/>
        <v>36</v>
      </c>
      <c r="GY13" s="3">
        <f t="shared" si="11"/>
        <v>46</v>
      </c>
      <c r="GZ13" s="3">
        <f t="shared" si="12"/>
        <v>32</v>
      </c>
      <c r="HA13" s="3">
        <f t="shared" si="13"/>
        <v>37</v>
      </c>
      <c r="HB13" s="3">
        <f t="shared" si="14"/>
        <v>42</v>
      </c>
      <c r="HC13" s="3">
        <f t="shared" si="15"/>
        <v>35</v>
      </c>
      <c r="HD13" s="3">
        <f t="shared" si="16"/>
        <v>58</v>
      </c>
      <c r="HE13" s="3">
        <f t="shared" si="17"/>
        <v>52</v>
      </c>
      <c r="HF13" s="3">
        <f t="shared" si="18"/>
        <v>49</v>
      </c>
      <c r="HG13" s="3">
        <f t="shared" si="19"/>
        <v>387</v>
      </c>
      <c r="HH13" s="161" t="str">
        <f>IF(HG13='Rregjistrimet 9 Vjeçare'!AI13,"Mire","Gabim")</f>
        <v>Mire</v>
      </c>
    </row>
    <row r="14" spans="1:216" ht="14.1" customHeight="1">
      <c r="A14" s="3" t="s">
        <v>319</v>
      </c>
      <c r="B14" s="3" t="s">
        <v>320</v>
      </c>
      <c r="C14" s="1" t="s">
        <v>297</v>
      </c>
      <c r="D14" s="1" t="s">
        <v>297</v>
      </c>
      <c r="E14" s="3" t="s">
        <v>297</v>
      </c>
      <c r="F14" s="3" t="s">
        <v>297</v>
      </c>
      <c r="G14" s="4" t="s">
        <v>298</v>
      </c>
      <c r="H14" s="4" t="s">
        <v>299</v>
      </c>
      <c r="I14" s="4" t="s">
        <v>300</v>
      </c>
      <c r="J14" s="4" t="s">
        <v>301</v>
      </c>
      <c r="K14" s="4" t="s">
        <v>302</v>
      </c>
      <c r="L14" s="4" t="s">
        <v>321</v>
      </c>
      <c r="M14" s="2" t="s">
        <v>303</v>
      </c>
      <c r="N14" s="55"/>
      <c r="O14" s="84"/>
      <c r="P14" s="89">
        <v>28</v>
      </c>
      <c r="Q14" s="56">
        <v>15</v>
      </c>
      <c r="R14" s="56"/>
      <c r="S14" s="90"/>
      <c r="T14" s="86">
        <v>4</v>
      </c>
      <c r="U14" s="56">
        <v>2</v>
      </c>
      <c r="V14" s="56">
        <v>29</v>
      </c>
      <c r="W14" s="56">
        <v>14</v>
      </c>
      <c r="X14" s="56"/>
      <c r="Y14" s="95"/>
      <c r="Z14" s="89"/>
      <c r="AA14" s="56"/>
      <c r="AB14" s="56">
        <v>2</v>
      </c>
      <c r="AC14" s="56">
        <v>2</v>
      </c>
      <c r="AD14" s="56">
        <v>29</v>
      </c>
      <c r="AE14" s="56">
        <v>16</v>
      </c>
      <c r="AF14" s="56"/>
      <c r="AG14" s="90"/>
      <c r="AH14" s="86"/>
      <c r="AI14" s="56"/>
      <c r="AJ14" s="56"/>
      <c r="AK14" s="56"/>
      <c r="AL14" s="56">
        <v>8</v>
      </c>
      <c r="AM14" s="56">
        <v>7</v>
      </c>
      <c r="AN14" s="56">
        <v>28</v>
      </c>
      <c r="AO14" s="56">
        <v>14</v>
      </c>
      <c r="AP14" s="56"/>
      <c r="AQ14" s="95"/>
      <c r="AR14" s="89"/>
      <c r="AS14" s="56"/>
      <c r="AT14" s="56"/>
      <c r="AU14" s="56"/>
      <c r="AV14" s="56"/>
      <c r="AW14" s="56"/>
      <c r="AX14" s="56">
        <v>10</v>
      </c>
      <c r="AY14" s="56">
        <v>6</v>
      </c>
      <c r="AZ14" s="56">
        <v>21</v>
      </c>
      <c r="BA14" s="56">
        <v>12</v>
      </c>
      <c r="BB14" s="57"/>
      <c r="BC14" s="90"/>
      <c r="BD14" s="86"/>
      <c r="BE14" s="56"/>
      <c r="BF14" s="56"/>
      <c r="BG14" s="56"/>
      <c r="BH14" s="56"/>
      <c r="BI14" s="56"/>
      <c r="BJ14" s="56"/>
      <c r="BK14" s="56"/>
      <c r="BL14" s="56">
        <v>14</v>
      </c>
      <c r="BM14" s="56">
        <v>5</v>
      </c>
      <c r="BN14" s="56">
        <v>24</v>
      </c>
      <c r="BO14" s="56">
        <v>18</v>
      </c>
      <c r="BP14" s="56"/>
      <c r="BQ14" s="95"/>
      <c r="BR14" s="89"/>
      <c r="BS14" s="56"/>
      <c r="BT14" s="56"/>
      <c r="BU14" s="56"/>
      <c r="BV14" s="56"/>
      <c r="BW14" s="56"/>
      <c r="BX14" s="56"/>
      <c r="BY14" s="56"/>
      <c r="BZ14" s="56"/>
      <c r="CA14" s="56"/>
      <c r="CB14" s="56">
        <v>26</v>
      </c>
      <c r="CC14" s="56">
        <v>3</v>
      </c>
      <c r="CD14" s="56">
        <v>35</v>
      </c>
      <c r="CE14" s="56">
        <v>14</v>
      </c>
      <c r="CF14" s="56"/>
      <c r="CG14" s="90"/>
      <c r="CH14" s="8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>
        <v>11</v>
      </c>
      <c r="CU14" s="56">
        <v>4</v>
      </c>
      <c r="CV14" s="56">
        <v>38</v>
      </c>
      <c r="CW14" s="56">
        <v>22</v>
      </c>
      <c r="CX14" s="56"/>
      <c r="CY14" s="95"/>
      <c r="CZ14" s="89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>
        <v>3</v>
      </c>
      <c r="DO14" s="56">
        <v>3</v>
      </c>
      <c r="DP14" s="56">
        <v>41</v>
      </c>
      <c r="DQ14" s="90">
        <v>16</v>
      </c>
      <c r="DR14" s="8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>
        <v>6</v>
      </c>
      <c r="EI14" s="95">
        <v>5</v>
      </c>
      <c r="EJ14" s="102"/>
      <c r="EK14" s="56"/>
      <c r="EL14" s="56"/>
      <c r="EM14" s="56"/>
      <c r="EN14" s="56"/>
      <c r="EO14" s="56"/>
      <c r="EP14" s="56"/>
      <c r="EQ14" s="56"/>
      <c r="ER14" s="57"/>
      <c r="ES14" s="57"/>
      <c r="ET14" s="57"/>
      <c r="EU14" s="57"/>
      <c r="EV14" s="57"/>
      <c r="EW14" s="57"/>
      <c r="EX14" s="57"/>
      <c r="EY14" s="57"/>
      <c r="EZ14" s="57"/>
      <c r="FA14" s="101"/>
      <c r="FB14" s="100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103"/>
      <c r="FT14" s="102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101"/>
      <c r="GL14" s="83"/>
      <c r="GM14" s="3">
        <f t="shared" si="0"/>
        <v>32</v>
      </c>
      <c r="GN14" s="3">
        <f t="shared" si="1"/>
        <v>31</v>
      </c>
      <c r="GO14" s="50">
        <f t="shared" si="2"/>
        <v>37</v>
      </c>
      <c r="GP14" s="3">
        <f t="shared" si="3"/>
        <v>38</v>
      </c>
      <c r="GQ14" s="3">
        <f t="shared" si="4"/>
        <v>35</v>
      </c>
      <c r="GR14" s="3">
        <f t="shared" si="5"/>
        <v>50</v>
      </c>
      <c r="GS14" s="3">
        <f t="shared" si="6"/>
        <v>46</v>
      </c>
      <c r="GT14" s="3">
        <f t="shared" si="7"/>
        <v>41</v>
      </c>
      <c r="GU14" s="3">
        <f t="shared" si="8"/>
        <v>47</v>
      </c>
      <c r="GV14" s="3">
        <f t="shared" si="9"/>
        <v>357</v>
      </c>
      <c r="GW14" s="161" t="str">
        <f>IF(GV14='Rregjistrimet 9 Vjeçare'!AH14,"Mire","Gabim")</f>
        <v>Mire</v>
      </c>
      <c r="GX14" s="3">
        <f t="shared" si="10"/>
        <v>17</v>
      </c>
      <c r="GY14" s="3">
        <f t="shared" si="11"/>
        <v>16</v>
      </c>
      <c r="GZ14" s="3">
        <f t="shared" si="12"/>
        <v>23</v>
      </c>
      <c r="HA14" s="3">
        <f t="shared" si="13"/>
        <v>20</v>
      </c>
      <c r="HB14" s="3">
        <f t="shared" si="14"/>
        <v>17</v>
      </c>
      <c r="HC14" s="3">
        <f t="shared" si="15"/>
        <v>21</v>
      </c>
      <c r="HD14" s="3">
        <f t="shared" si="16"/>
        <v>18</v>
      </c>
      <c r="HE14" s="3">
        <f t="shared" si="17"/>
        <v>25</v>
      </c>
      <c r="HF14" s="3">
        <f t="shared" si="18"/>
        <v>21</v>
      </c>
      <c r="HG14" s="3">
        <f t="shared" si="19"/>
        <v>178</v>
      </c>
      <c r="HH14" s="161" t="str">
        <f>IF(HG14='Rregjistrimet 9 Vjeçare'!AI14,"Mire","Gabim")</f>
        <v>Mire</v>
      </c>
    </row>
    <row r="15" spans="1:216" ht="14.1" customHeight="1">
      <c r="A15" s="3" t="s">
        <v>322</v>
      </c>
      <c r="B15" s="3" t="s">
        <v>323</v>
      </c>
      <c r="C15" s="1" t="s">
        <v>297</v>
      </c>
      <c r="D15" s="1" t="s">
        <v>297</v>
      </c>
      <c r="E15" s="3" t="s">
        <v>297</v>
      </c>
      <c r="F15" s="3" t="s">
        <v>297</v>
      </c>
      <c r="G15" s="4" t="s">
        <v>298</v>
      </c>
      <c r="H15" s="4" t="s">
        <v>299</v>
      </c>
      <c r="I15" s="4" t="s">
        <v>300</v>
      </c>
      <c r="J15" s="4" t="s">
        <v>301</v>
      </c>
      <c r="K15" s="4" t="s">
        <v>302</v>
      </c>
      <c r="L15" s="3"/>
      <c r="M15" s="2" t="s">
        <v>303</v>
      </c>
      <c r="N15" s="55"/>
      <c r="O15" s="84"/>
      <c r="P15" s="89">
        <v>36</v>
      </c>
      <c r="Q15" s="56">
        <v>16</v>
      </c>
      <c r="R15" s="56"/>
      <c r="S15" s="90"/>
      <c r="T15" s="86"/>
      <c r="U15" s="56"/>
      <c r="V15" s="56">
        <v>49</v>
      </c>
      <c r="W15" s="56">
        <v>19</v>
      </c>
      <c r="X15" s="56"/>
      <c r="Y15" s="95"/>
      <c r="Z15" s="89"/>
      <c r="AA15" s="56"/>
      <c r="AB15" s="56"/>
      <c r="AC15" s="56"/>
      <c r="AD15" s="56">
        <v>46</v>
      </c>
      <c r="AE15" s="56">
        <v>26</v>
      </c>
      <c r="AF15" s="56"/>
      <c r="AG15" s="90"/>
      <c r="AH15" s="86"/>
      <c r="AI15" s="56"/>
      <c r="AJ15" s="56"/>
      <c r="AK15" s="56"/>
      <c r="AL15" s="56"/>
      <c r="AM15" s="56"/>
      <c r="AN15" s="56">
        <v>43</v>
      </c>
      <c r="AO15" s="56">
        <v>17</v>
      </c>
      <c r="AP15" s="56"/>
      <c r="AQ15" s="95"/>
      <c r="AR15" s="89"/>
      <c r="AS15" s="56"/>
      <c r="AT15" s="56"/>
      <c r="AU15" s="56"/>
      <c r="AV15" s="56"/>
      <c r="AW15" s="56"/>
      <c r="AX15" s="56"/>
      <c r="AY15" s="56"/>
      <c r="AZ15" s="56">
        <v>50</v>
      </c>
      <c r="BA15" s="56">
        <v>25</v>
      </c>
      <c r="BB15" s="57"/>
      <c r="BC15" s="90"/>
      <c r="BD15" s="86"/>
      <c r="BE15" s="56"/>
      <c r="BF15" s="56"/>
      <c r="BG15" s="56"/>
      <c r="BH15" s="56"/>
      <c r="BI15" s="56"/>
      <c r="BJ15" s="56"/>
      <c r="BK15" s="56"/>
      <c r="BL15" s="56"/>
      <c r="BM15" s="56"/>
      <c r="BN15" s="56">
        <v>56</v>
      </c>
      <c r="BO15" s="56">
        <v>27</v>
      </c>
      <c r="BP15" s="56"/>
      <c r="BQ15" s="95"/>
      <c r="BR15" s="89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>
        <v>49</v>
      </c>
      <c r="CE15" s="56">
        <v>23</v>
      </c>
      <c r="CF15" s="56"/>
      <c r="CG15" s="90"/>
      <c r="CH15" s="8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>
        <v>55</v>
      </c>
      <c r="CW15" s="56">
        <v>25</v>
      </c>
      <c r="CX15" s="56"/>
      <c r="CY15" s="95"/>
      <c r="CZ15" s="89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>
        <v>53</v>
      </c>
      <c r="DQ15" s="90">
        <v>20</v>
      </c>
      <c r="DR15" s="8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>
        <v>5</v>
      </c>
      <c r="EI15" s="95">
        <v>2</v>
      </c>
      <c r="EJ15" s="102"/>
      <c r="EK15" s="56"/>
      <c r="EL15" s="56"/>
      <c r="EM15" s="56"/>
      <c r="EN15" s="56"/>
      <c r="EO15" s="56"/>
      <c r="EP15" s="56"/>
      <c r="EQ15" s="56"/>
      <c r="ER15" s="57"/>
      <c r="ES15" s="57"/>
      <c r="ET15" s="57"/>
      <c r="EU15" s="57"/>
      <c r="EV15" s="57"/>
      <c r="EW15" s="57"/>
      <c r="EX15" s="57"/>
      <c r="EY15" s="57"/>
      <c r="EZ15" s="57"/>
      <c r="FA15" s="101"/>
      <c r="FB15" s="100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103"/>
      <c r="FT15" s="102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101"/>
      <c r="GL15" s="83"/>
      <c r="GM15" s="3">
        <f t="shared" si="0"/>
        <v>36</v>
      </c>
      <c r="GN15" s="3">
        <f t="shared" si="1"/>
        <v>49</v>
      </c>
      <c r="GO15" s="3">
        <f t="shared" si="2"/>
        <v>46</v>
      </c>
      <c r="GP15" s="3">
        <f t="shared" si="3"/>
        <v>43</v>
      </c>
      <c r="GQ15" s="3">
        <f t="shared" si="4"/>
        <v>50</v>
      </c>
      <c r="GR15" s="3">
        <f t="shared" si="5"/>
        <v>56</v>
      </c>
      <c r="GS15" s="3">
        <f t="shared" si="6"/>
        <v>49</v>
      </c>
      <c r="GT15" s="3">
        <f t="shared" si="7"/>
        <v>55</v>
      </c>
      <c r="GU15" s="3">
        <f t="shared" si="8"/>
        <v>58</v>
      </c>
      <c r="GV15" s="3">
        <f t="shared" si="9"/>
        <v>442</v>
      </c>
      <c r="GW15" s="161" t="str">
        <f>IF(GV15='Rregjistrimet 9 Vjeçare'!AH15,"Mire","Gabim")</f>
        <v>Mire</v>
      </c>
      <c r="GX15" s="3">
        <f t="shared" si="10"/>
        <v>16</v>
      </c>
      <c r="GY15" s="3">
        <f t="shared" si="11"/>
        <v>19</v>
      </c>
      <c r="GZ15" s="3">
        <f t="shared" si="12"/>
        <v>26</v>
      </c>
      <c r="HA15" s="3">
        <f t="shared" si="13"/>
        <v>17</v>
      </c>
      <c r="HB15" s="3">
        <f t="shared" si="14"/>
        <v>25</v>
      </c>
      <c r="HC15" s="3">
        <f t="shared" si="15"/>
        <v>27</v>
      </c>
      <c r="HD15" s="3">
        <f t="shared" si="16"/>
        <v>23</v>
      </c>
      <c r="HE15" s="3">
        <f t="shared" si="17"/>
        <v>25</v>
      </c>
      <c r="HF15" s="3">
        <f t="shared" si="18"/>
        <v>22</v>
      </c>
      <c r="HG15" s="3">
        <f t="shared" si="19"/>
        <v>200</v>
      </c>
      <c r="HH15" s="161" t="str">
        <f>IF(HG15='Rregjistrimet 9 Vjeçare'!AI15,"Mire","Gabim")</f>
        <v>Mire</v>
      </c>
    </row>
    <row r="16" spans="1:216" ht="14.1" customHeight="1">
      <c r="A16" s="3" t="s">
        <v>324</v>
      </c>
      <c r="B16" s="3" t="s">
        <v>325</v>
      </c>
      <c r="C16" s="1" t="s">
        <v>297</v>
      </c>
      <c r="D16" s="1" t="s">
        <v>297</v>
      </c>
      <c r="E16" s="3" t="s">
        <v>297</v>
      </c>
      <c r="F16" s="3" t="s">
        <v>297</v>
      </c>
      <c r="G16" s="4" t="s">
        <v>298</v>
      </c>
      <c r="H16" s="4" t="s">
        <v>299</v>
      </c>
      <c r="I16" s="4" t="s">
        <v>300</v>
      </c>
      <c r="J16" s="4" t="s">
        <v>301</v>
      </c>
      <c r="K16" s="4" t="s">
        <v>302</v>
      </c>
      <c r="L16" s="4"/>
      <c r="M16" s="2" t="s">
        <v>303</v>
      </c>
      <c r="N16" s="55"/>
      <c r="O16" s="84"/>
      <c r="P16" s="89">
        <v>33</v>
      </c>
      <c r="Q16" s="56">
        <v>18</v>
      </c>
      <c r="R16" s="56"/>
      <c r="S16" s="90"/>
      <c r="T16" s="86">
        <v>17</v>
      </c>
      <c r="U16" s="56">
        <v>8</v>
      </c>
      <c r="V16" s="56">
        <v>26</v>
      </c>
      <c r="W16" s="56">
        <v>8</v>
      </c>
      <c r="X16" s="56"/>
      <c r="Y16" s="95"/>
      <c r="Z16" s="89"/>
      <c r="AA16" s="56"/>
      <c r="AB16" s="56">
        <v>14</v>
      </c>
      <c r="AC16" s="56">
        <v>8</v>
      </c>
      <c r="AD16" s="56">
        <v>54</v>
      </c>
      <c r="AE16" s="56">
        <v>35</v>
      </c>
      <c r="AF16" s="56"/>
      <c r="AG16" s="90"/>
      <c r="AH16" s="86"/>
      <c r="AI16" s="56"/>
      <c r="AJ16" s="56"/>
      <c r="AK16" s="56"/>
      <c r="AL16" s="56">
        <v>9</v>
      </c>
      <c r="AM16" s="56">
        <v>3</v>
      </c>
      <c r="AN16" s="56">
        <v>38</v>
      </c>
      <c r="AO16" s="56">
        <v>16</v>
      </c>
      <c r="AP16" s="56"/>
      <c r="AQ16" s="95"/>
      <c r="AR16" s="89"/>
      <c r="AS16" s="56"/>
      <c r="AT16" s="56"/>
      <c r="AU16" s="56"/>
      <c r="AV16" s="56"/>
      <c r="AW16" s="56"/>
      <c r="AX16" s="56">
        <v>15</v>
      </c>
      <c r="AY16" s="56">
        <v>7</v>
      </c>
      <c r="AZ16" s="56">
        <v>55</v>
      </c>
      <c r="BA16" s="56">
        <v>26</v>
      </c>
      <c r="BB16" s="57"/>
      <c r="BC16" s="90"/>
      <c r="BD16" s="86"/>
      <c r="BE16" s="56"/>
      <c r="BF16" s="56"/>
      <c r="BG16" s="56"/>
      <c r="BH16" s="56"/>
      <c r="BI16" s="56"/>
      <c r="BJ16" s="56"/>
      <c r="BK16" s="56"/>
      <c r="BL16" s="56">
        <v>16</v>
      </c>
      <c r="BM16" s="56">
        <v>10</v>
      </c>
      <c r="BN16" s="56">
        <v>39</v>
      </c>
      <c r="BO16" s="56">
        <v>17</v>
      </c>
      <c r="BP16" s="56"/>
      <c r="BQ16" s="95"/>
      <c r="BR16" s="89"/>
      <c r="BS16" s="56"/>
      <c r="BT16" s="56"/>
      <c r="BU16" s="56"/>
      <c r="BV16" s="56"/>
      <c r="BW16" s="56"/>
      <c r="BX16" s="56"/>
      <c r="BY16" s="56"/>
      <c r="BZ16" s="56"/>
      <c r="CA16" s="56"/>
      <c r="CB16" s="56">
        <v>15</v>
      </c>
      <c r="CC16" s="56">
        <v>8</v>
      </c>
      <c r="CD16" s="56">
        <v>45</v>
      </c>
      <c r="CE16" s="56">
        <v>21</v>
      </c>
      <c r="CF16" s="56"/>
      <c r="CG16" s="90"/>
      <c r="CH16" s="8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>
        <v>19</v>
      </c>
      <c r="CU16" s="56">
        <v>12</v>
      </c>
      <c r="CV16" s="56">
        <v>52</v>
      </c>
      <c r="CW16" s="56">
        <v>24</v>
      </c>
      <c r="CX16" s="56"/>
      <c r="CY16" s="95"/>
      <c r="CZ16" s="89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>
        <v>2</v>
      </c>
      <c r="DM16" s="56">
        <v>0</v>
      </c>
      <c r="DN16" s="56">
        <v>5</v>
      </c>
      <c r="DO16" s="56">
        <v>3</v>
      </c>
      <c r="DP16" s="56">
        <v>41</v>
      </c>
      <c r="DQ16" s="90">
        <v>15</v>
      </c>
      <c r="DR16" s="8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>
        <v>8</v>
      </c>
      <c r="EI16" s="95">
        <v>5</v>
      </c>
      <c r="EJ16" s="102"/>
      <c r="EK16" s="56"/>
      <c r="EL16" s="56"/>
      <c r="EM16" s="56"/>
      <c r="EN16" s="56"/>
      <c r="EO16" s="56"/>
      <c r="EP16" s="56"/>
      <c r="EQ16" s="56"/>
      <c r="ER16" s="57"/>
      <c r="ES16" s="57"/>
      <c r="ET16" s="57"/>
      <c r="EU16" s="57"/>
      <c r="EV16" s="57"/>
      <c r="EW16" s="57"/>
      <c r="EX16" s="57"/>
      <c r="EY16" s="57"/>
      <c r="EZ16" s="57">
        <v>1</v>
      </c>
      <c r="FA16" s="101">
        <v>0</v>
      </c>
      <c r="FB16" s="100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103"/>
      <c r="FT16" s="102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101"/>
      <c r="GL16" s="83"/>
      <c r="GM16" s="3">
        <f t="shared" si="0"/>
        <v>50</v>
      </c>
      <c r="GN16" s="3">
        <f t="shared" si="1"/>
        <v>40</v>
      </c>
      <c r="GO16" s="3">
        <f t="shared" si="2"/>
        <v>63</v>
      </c>
      <c r="GP16" s="3">
        <f t="shared" si="3"/>
        <v>53</v>
      </c>
      <c r="GQ16" s="3">
        <f t="shared" si="4"/>
        <v>71</v>
      </c>
      <c r="GR16" s="3">
        <f t="shared" si="5"/>
        <v>54</v>
      </c>
      <c r="GS16" s="3">
        <f t="shared" si="6"/>
        <v>66</v>
      </c>
      <c r="GT16" s="3">
        <f t="shared" si="7"/>
        <v>57</v>
      </c>
      <c r="GU16" s="3">
        <f t="shared" si="8"/>
        <v>50</v>
      </c>
      <c r="GV16" s="3">
        <f t="shared" si="9"/>
        <v>504</v>
      </c>
      <c r="GW16" s="161" t="str">
        <f>IF(GV16='Rregjistrimet 9 Vjeçare'!AH16,"Mire","Gabim")</f>
        <v>Mire</v>
      </c>
      <c r="GX16" s="3">
        <f t="shared" si="10"/>
        <v>26</v>
      </c>
      <c r="GY16" s="3">
        <f t="shared" si="11"/>
        <v>16</v>
      </c>
      <c r="GZ16" s="3">
        <f t="shared" si="12"/>
        <v>38</v>
      </c>
      <c r="HA16" s="3">
        <f t="shared" si="13"/>
        <v>23</v>
      </c>
      <c r="HB16" s="3">
        <f t="shared" si="14"/>
        <v>36</v>
      </c>
      <c r="HC16" s="3">
        <f t="shared" si="15"/>
        <v>25</v>
      </c>
      <c r="HD16" s="3">
        <f t="shared" si="16"/>
        <v>33</v>
      </c>
      <c r="HE16" s="3">
        <f t="shared" si="17"/>
        <v>27</v>
      </c>
      <c r="HF16" s="3">
        <f t="shared" si="18"/>
        <v>20</v>
      </c>
      <c r="HG16" s="3">
        <f t="shared" si="19"/>
        <v>244</v>
      </c>
      <c r="HH16" s="161" t="str">
        <f>IF(HG16='Rregjistrimet 9 Vjeçare'!AI16,"Mire","Gabim")</f>
        <v>Mire</v>
      </c>
    </row>
    <row r="17" spans="1:216" ht="14.1" customHeight="1">
      <c r="A17" s="3" t="s">
        <v>326</v>
      </c>
      <c r="B17" s="3" t="s">
        <v>327</v>
      </c>
      <c r="C17" s="1" t="s">
        <v>297</v>
      </c>
      <c r="D17" s="1" t="s">
        <v>297</v>
      </c>
      <c r="E17" s="3" t="s">
        <v>297</v>
      </c>
      <c r="F17" s="3" t="s">
        <v>297</v>
      </c>
      <c r="G17" s="4" t="s">
        <v>298</v>
      </c>
      <c r="H17" s="4" t="s">
        <v>299</v>
      </c>
      <c r="I17" s="4" t="s">
        <v>300</v>
      </c>
      <c r="J17" s="4" t="s">
        <v>301</v>
      </c>
      <c r="K17" s="4" t="s">
        <v>302</v>
      </c>
      <c r="L17" s="3"/>
      <c r="M17" s="2" t="s">
        <v>303</v>
      </c>
      <c r="N17" s="55"/>
      <c r="O17" s="84"/>
      <c r="P17" s="89">
        <v>31</v>
      </c>
      <c r="Q17" s="56">
        <v>13</v>
      </c>
      <c r="R17" s="56"/>
      <c r="S17" s="90"/>
      <c r="T17" s="86">
        <v>2</v>
      </c>
      <c r="U17" s="56">
        <v>0</v>
      </c>
      <c r="V17" s="56">
        <v>35</v>
      </c>
      <c r="W17" s="56">
        <v>20</v>
      </c>
      <c r="X17" s="56"/>
      <c r="Y17" s="95"/>
      <c r="Z17" s="89"/>
      <c r="AA17" s="56"/>
      <c r="AB17" s="56">
        <v>4</v>
      </c>
      <c r="AC17" s="56">
        <v>2</v>
      </c>
      <c r="AD17" s="56">
        <v>38</v>
      </c>
      <c r="AE17" s="56">
        <v>16</v>
      </c>
      <c r="AF17" s="56"/>
      <c r="AG17" s="90"/>
      <c r="AH17" s="86"/>
      <c r="AI17" s="56"/>
      <c r="AJ17" s="56"/>
      <c r="AK17" s="56"/>
      <c r="AL17" s="56">
        <v>3</v>
      </c>
      <c r="AM17" s="56">
        <v>2</v>
      </c>
      <c r="AN17" s="56">
        <v>39</v>
      </c>
      <c r="AO17" s="56">
        <v>15</v>
      </c>
      <c r="AP17" s="56"/>
      <c r="AQ17" s="95"/>
      <c r="AR17" s="89"/>
      <c r="AS17" s="56"/>
      <c r="AT17" s="56"/>
      <c r="AU17" s="56"/>
      <c r="AV17" s="56"/>
      <c r="AW17" s="56"/>
      <c r="AX17" s="56">
        <v>5</v>
      </c>
      <c r="AY17" s="56">
        <v>3</v>
      </c>
      <c r="AZ17" s="56">
        <v>51</v>
      </c>
      <c r="BA17" s="56">
        <v>27</v>
      </c>
      <c r="BB17" s="57"/>
      <c r="BC17" s="90"/>
      <c r="BD17" s="86"/>
      <c r="BE17" s="56"/>
      <c r="BF17" s="56"/>
      <c r="BG17" s="56"/>
      <c r="BH17" s="56"/>
      <c r="BI17" s="56"/>
      <c r="BJ17" s="56"/>
      <c r="BK17" s="56"/>
      <c r="BL17" s="56">
        <v>7</v>
      </c>
      <c r="BM17" s="56">
        <v>4</v>
      </c>
      <c r="BN17" s="56">
        <v>40</v>
      </c>
      <c r="BO17" s="56">
        <v>14</v>
      </c>
      <c r="BP17" s="56"/>
      <c r="BQ17" s="95"/>
      <c r="BR17" s="89"/>
      <c r="BS17" s="56"/>
      <c r="BT17" s="56"/>
      <c r="BU17" s="56"/>
      <c r="BV17" s="56"/>
      <c r="BW17" s="56"/>
      <c r="BX17" s="56"/>
      <c r="BY17" s="56"/>
      <c r="BZ17" s="56"/>
      <c r="CA17" s="56"/>
      <c r="CB17" s="56">
        <v>5</v>
      </c>
      <c r="CC17" s="56">
        <v>4</v>
      </c>
      <c r="CD17" s="56">
        <v>43</v>
      </c>
      <c r="CE17" s="56">
        <v>11</v>
      </c>
      <c r="CF17" s="56"/>
      <c r="CG17" s="90"/>
      <c r="CH17" s="8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>
        <v>7</v>
      </c>
      <c r="CU17" s="56">
        <v>3</v>
      </c>
      <c r="CV17" s="56">
        <v>59</v>
      </c>
      <c r="CW17" s="56">
        <v>25</v>
      </c>
      <c r="CX17" s="56"/>
      <c r="CY17" s="95"/>
      <c r="CZ17" s="89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>
        <v>7</v>
      </c>
      <c r="DO17" s="56">
        <v>6</v>
      </c>
      <c r="DP17" s="56">
        <v>55</v>
      </c>
      <c r="DQ17" s="90">
        <v>19</v>
      </c>
      <c r="DR17" s="8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>
        <v>10</v>
      </c>
      <c r="EI17" s="95">
        <v>8</v>
      </c>
      <c r="EJ17" s="102"/>
      <c r="EK17" s="56"/>
      <c r="EL17" s="56"/>
      <c r="EM17" s="56"/>
      <c r="EN17" s="56"/>
      <c r="EO17" s="56"/>
      <c r="EP17" s="56"/>
      <c r="EQ17" s="56"/>
      <c r="ER17" s="57"/>
      <c r="ES17" s="57"/>
      <c r="ET17" s="57"/>
      <c r="EU17" s="57"/>
      <c r="EV17" s="57"/>
      <c r="EW17" s="57"/>
      <c r="EX17" s="57"/>
      <c r="EY17" s="57"/>
      <c r="EZ17" s="57"/>
      <c r="FA17" s="101"/>
      <c r="FB17" s="100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103"/>
      <c r="FT17" s="102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101"/>
      <c r="GL17" s="83"/>
      <c r="GM17" s="3">
        <f t="shared" si="0"/>
        <v>33</v>
      </c>
      <c r="GN17" s="3">
        <f t="shared" si="1"/>
        <v>39</v>
      </c>
      <c r="GO17" s="3">
        <f t="shared" si="2"/>
        <v>41</v>
      </c>
      <c r="GP17" s="3">
        <f t="shared" si="3"/>
        <v>44</v>
      </c>
      <c r="GQ17" s="3">
        <f t="shared" si="4"/>
        <v>58</v>
      </c>
      <c r="GR17" s="3">
        <f t="shared" si="5"/>
        <v>45</v>
      </c>
      <c r="GS17" s="3">
        <f t="shared" si="6"/>
        <v>50</v>
      </c>
      <c r="GT17" s="3">
        <f t="shared" si="7"/>
        <v>66</v>
      </c>
      <c r="GU17" s="3">
        <f t="shared" si="8"/>
        <v>65</v>
      </c>
      <c r="GV17" s="3">
        <f t="shared" si="9"/>
        <v>441</v>
      </c>
      <c r="GW17" s="161" t="str">
        <f>IF(GV17='Rregjistrimet 9 Vjeçare'!AH17,"Mire","Gabim")</f>
        <v>Mire</v>
      </c>
      <c r="GX17" s="3">
        <f t="shared" si="10"/>
        <v>13</v>
      </c>
      <c r="GY17" s="3">
        <f t="shared" si="11"/>
        <v>22</v>
      </c>
      <c r="GZ17" s="3">
        <f t="shared" si="12"/>
        <v>18</v>
      </c>
      <c r="HA17" s="3">
        <f t="shared" si="13"/>
        <v>18</v>
      </c>
      <c r="HB17" s="3">
        <f t="shared" si="14"/>
        <v>31</v>
      </c>
      <c r="HC17" s="3">
        <f t="shared" si="15"/>
        <v>18</v>
      </c>
      <c r="HD17" s="3">
        <f t="shared" si="16"/>
        <v>14</v>
      </c>
      <c r="HE17" s="3">
        <f t="shared" si="17"/>
        <v>31</v>
      </c>
      <c r="HF17" s="3">
        <f t="shared" si="18"/>
        <v>27</v>
      </c>
      <c r="HG17" s="3">
        <f t="shared" si="19"/>
        <v>192</v>
      </c>
      <c r="HH17" s="161" t="str">
        <f>IF(HG17='Rregjistrimet 9 Vjeçare'!AI17,"Mire","Gabim")</f>
        <v>Mire</v>
      </c>
    </row>
    <row r="18" spans="1:216" ht="14.1" customHeight="1">
      <c r="A18" s="3" t="s">
        <v>328</v>
      </c>
      <c r="B18" s="3" t="s">
        <v>329</v>
      </c>
      <c r="C18" s="1" t="s">
        <v>297</v>
      </c>
      <c r="D18" s="1" t="s">
        <v>297</v>
      </c>
      <c r="E18" s="3" t="s">
        <v>297</v>
      </c>
      <c r="F18" s="3" t="s">
        <v>297</v>
      </c>
      <c r="G18" s="4" t="s">
        <v>298</v>
      </c>
      <c r="H18" s="4" t="s">
        <v>299</v>
      </c>
      <c r="I18" s="4" t="s">
        <v>300</v>
      </c>
      <c r="J18" s="4" t="s">
        <v>301</v>
      </c>
      <c r="K18" s="4" t="s">
        <v>302</v>
      </c>
      <c r="L18" s="3"/>
      <c r="M18" s="2" t="s">
        <v>303</v>
      </c>
      <c r="N18" s="55">
        <v>1</v>
      </c>
      <c r="O18" s="84">
        <v>0</v>
      </c>
      <c r="P18" s="89">
        <v>25</v>
      </c>
      <c r="Q18" s="56">
        <v>11</v>
      </c>
      <c r="R18" s="56"/>
      <c r="S18" s="90"/>
      <c r="T18" s="86"/>
      <c r="U18" s="56"/>
      <c r="V18" s="56">
        <v>30</v>
      </c>
      <c r="W18" s="56">
        <v>14</v>
      </c>
      <c r="X18" s="56"/>
      <c r="Y18" s="95"/>
      <c r="Z18" s="89"/>
      <c r="AA18" s="56"/>
      <c r="AB18" s="56">
        <v>1</v>
      </c>
      <c r="AC18" s="56">
        <v>0</v>
      </c>
      <c r="AD18" s="56">
        <v>24</v>
      </c>
      <c r="AE18" s="56">
        <v>16</v>
      </c>
      <c r="AF18" s="56"/>
      <c r="AG18" s="90"/>
      <c r="AH18" s="86"/>
      <c r="AI18" s="56"/>
      <c r="AJ18" s="56"/>
      <c r="AK18" s="56"/>
      <c r="AL18" s="56">
        <v>6</v>
      </c>
      <c r="AM18" s="56">
        <v>2</v>
      </c>
      <c r="AN18" s="56">
        <v>32</v>
      </c>
      <c r="AO18" s="56">
        <v>15</v>
      </c>
      <c r="AP18" s="56"/>
      <c r="AQ18" s="95"/>
      <c r="AR18" s="89"/>
      <c r="AS18" s="56"/>
      <c r="AT18" s="56"/>
      <c r="AU18" s="56"/>
      <c r="AV18" s="56"/>
      <c r="AW18" s="56"/>
      <c r="AX18" s="56">
        <v>3</v>
      </c>
      <c r="AY18" s="56">
        <v>1</v>
      </c>
      <c r="AZ18" s="56">
        <v>30</v>
      </c>
      <c r="BA18" s="56">
        <v>16</v>
      </c>
      <c r="BB18" s="57"/>
      <c r="BC18" s="90"/>
      <c r="BD18" s="86"/>
      <c r="BE18" s="56"/>
      <c r="BF18" s="56"/>
      <c r="BG18" s="56"/>
      <c r="BH18" s="56"/>
      <c r="BI18" s="56"/>
      <c r="BJ18" s="56">
        <v>1</v>
      </c>
      <c r="BK18" s="56">
        <v>0</v>
      </c>
      <c r="BL18" s="56">
        <v>4</v>
      </c>
      <c r="BM18" s="56">
        <v>0</v>
      </c>
      <c r="BN18" s="56">
        <v>32</v>
      </c>
      <c r="BO18" s="56">
        <v>12</v>
      </c>
      <c r="BP18" s="56"/>
      <c r="BQ18" s="95"/>
      <c r="BR18" s="89"/>
      <c r="BS18" s="56"/>
      <c r="BT18" s="56"/>
      <c r="BU18" s="56"/>
      <c r="BV18" s="56"/>
      <c r="BW18" s="56"/>
      <c r="BX18" s="56"/>
      <c r="BY18" s="56"/>
      <c r="BZ18" s="56">
        <v>4</v>
      </c>
      <c r="CA18" s="56">
        <v>3</v>
      </c>
      <c r="CB18" s="56">
        <v>4</v>
      </c>
      <c r="CC18" s="56">
        <v>0</v>
      </c>
      <c r="CD18" s="56">
        <v>28</v>
      </c>
      <c r="CE18" s="56">
        <v>6</v>
      </c>
      <c r="CF18" s="56"/>
      <c r="CG18" s="90"/>
      <c r="CH18" s="86"/>
      <c r="CI18" s="56"/>
      <c r="CJ18" s="56">
        <v>2</v>
      </c>
      <c r="CK18" s="56">
        <v>1</v>
      </c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95"/>
      <c r="CZ18" s="89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>
        <v>2</v>
      </c>
      <c r="DM18" s="56">
        <v>0</v>
      </c>
      <c r="DN18" s="56">
        <v>15</v>
      </c>
      <c r="DO18" s="56">
        <v>7</v>
      </c>
      <c r="DP18" s="56">
        <v>2</v>
      </c>
      <c r="DQ18" s="90">
        <v>0</v>
      </c>
      <c r="DR18" s="8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>
        <v>2</v>
      </c>
      <c r="EG18" s="56">
        <v>0</v>
      </c>
      <c r="EH18" s="56">
        <v>24</v>
      </c>
      <c r="EI18" s="95">
        <v>10</v>
      </c>
      <c r="EJ18" s="102"/>
      <c r="EK18" s="56"/>
      <c r="EL18" s="56"/>
      <c r="EM18" s="56"/>
      <c r="EN18" s="56"/>
      <c r="EO18" s="56"/>
      <c r="EP18" s="56"/>
      <c r="EQ18" s="56"/>
      <c r="ER18" s="57"/>
      <c r="ES18" s="57"/>
      <c r="ET18" s="57"/>
      <c r="EU18" s="57"/>
      <c r="EV18" s="57"/>
      <c r="EW18" s="57"/>
      <c r="EX18" s="57"/>
      <c r="EY18" s="57"/>
      <c r="EZ18" s="57">
        <v>10</v>
      </c>
      <c r="FA18" s="101">
        <v>2</v>
      </c>
      <c r="FB18" s="100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103"/>
      <c r="FT18" s="102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101"/>
      <c r="GL18" s="83"/>
      <c r="GM18" s="3">
        <f t="shared" si="0"/>
        <v>26</v>
      </c>
      <c r="GN18" s="3">
        <f t="shared" si="1"/>
        <v>33</v>
      </c>
      <c r="GO18" s="3">
        <f t="shared" si="2"/>
        <v>30</v>
      </c>
      <c r="GP18" s="3">
        <f t="shared" si="3"/>
        <v>36</v>
      </c>
      <c r="GQ18" s="3">
        <f t="shared" si="4"/>
        <v>38</v>
      </c>
      <c r="GR18" s="3">
        <f t="shared" si="5"/>
        <v>36</v>
      </c>
      <c r="GS18" s="3">
        <f t="shared" si="6"/>
        <v>30</v>
      </c>
      <c r="GT18" s="3">
        <f t="shared" si="7"/>
        <v>17</v>
      </c>
      <c r="GU18" s="3">
        <f t="shared" si="8"/>
        <v>36</v>
      </c>
      <c r="GV18" s="3">
        <f t="shared" si="9"/>
        <v>282</v>
      </c>
      <c r="GW18" s="161" t="str">
        <f>IF(GV18='Rregjistrimet 9 Vjeçare'!AH18,"Mire","Gabim")</f>
        <v>Mire</v>
      </c>
      <c r="GX18" s="3">
        <f t="shared" si="10"/>
        <v>11</v>
      </c>
      <c r="GY18" s="3">
        <f t="shared" si="11"/>
        <v>15</v>
      </c>
      <c r="GZ18" s="3">
        <f t="shared" si="12"/>
        <v>18</v>
      </c>
      <c r="HA18" s="3">
        <f t="shared" si="13"/>
        <v>16</v>
      </c>
      <c r="HB18" s="3">
        <f t="shared" si="14"/>
        <v>19</v>
      </c>
      <c r="HC18" s="3">
        <f t="shared" si="15"/>
        <v>12</v>
      </c>
      <c r="HD18" s="3">
        <f t="shared" si="16"/>
        <v>6</v>
      </c>
      <c r="HE18" s="3">
        <f t="shared" si="17"/>
        <v>7</v>
      </c>
      <c r="HF18" s="3">
        <f t="shared" si="18"/>
        <v>12</v>
      </c>
      <c r="HG18" s="3">
        <f t="shared" si="19"/>
        <v>116</v>
      </c>
      <c r="HH18" s="161" t="str">
        <f>IF(HG18='Rregjistrimet 9 Vjeçare'!AI18,"Mire","Gabim")</f>
        <v>Mire</v>
      </c>
    </row>
    <row r="19" spans="1:216" ht="14.1" customHeight="1">
      <c r="A19" s="3" t="s">
        <v>330</v>
      </c>
      <c r="B19" s="3" t="s">
        <v>331</v>
      </c>
      <c r="C19" s="1" t="s">
        <v>297</v>
      </c>
      <c r="D19" s="1" t="s">
        <v>297</v>
      </c>
      <c r="E19" s="3" t="s">
        <v>297</v>
      </c>
      <c r="F19" s="3" t="s">
        <v>297</v>
      </c>
      <c r="G19" s="4" t="s">
        <v>298</v>
      </c>
      <c r="H19" s="4" t="s">
        <v>299</v>
      </c>
      <c r="I19" s="4" t="s">
        <v>300</v>
      </c>
      <c r="J19" s="4" t="s">
        <v>301</v>
      </c>
      <c r="K19" s="4" t="s">
        <v>302</v>
      </c>
      <c r="L19" s="4"/>
      <c r="M19" s="2" t="s">
        <v>303</v>
      </c>
      <c r="N19" s="55"/>
      <c r="O19" s="84"/>
      <c r="P19" s="89">
        <v>90</v>
      </c>
      <c r="Q19" s="56">
        <v>50</v>
      </c>
      <c r="R19" s="56"/>
      <c r="S19" s="90"/>
      <c r="T19" s="86">
        <v>10</v>
      </c>
      <c r="U19" s="56">
        <v>3</v>
      </c>
      <c r="V19" s="56">
        <v>120</v>
      </c>
      <c r="W19" s="56">
        <v>53</v>
      </c>
      <c r="X19" s="56"/>
      <c r="Y19" s="95"/>
      <c r="Z19" s="89"/>
      <c r="AA19" s="56"/>
      <c r="AB19" s="56">
        <v>4</v>
      </c>
      <c r="AC19" s="56">
        <v>0</v>
      </c>
      <c r="AD19" s="56">
        <v>125</v>
      </c>
      <c r="AE19" s="56">
        <v>64</v>
      </c>
      <c r="AF19" s="56"/>
      <c r="AG19" s="90"/>
      <c r="AH19" s="86"/>
      <c r="AI19" s="56"/>
      <c r="AJ19" s="56"/>
      <c r="AK19" s="56"/>
      <c r="AL19" s="56">
        <v>3</v>
      </c>
      <c r="AM19" s="56">
        <v>0</v>
      </c>
      <c r="AN19" s="56">
        <v>105</v>
      </c>
      <c r="AO19" s="56">
        <v>53</v>
      </c>
      <c r="AP19" s="56"/>
      <c r="AQ19" s="95"/>
      <c r="AR19" s="89"/>
      <c r="AS19" s="56"/>
      <c r="AT19" s="56"/>
      <c r="AU19" s="56"/>
      <c r="AV19" s="56"/>
      <c r="AW19" s="56"/>
      <c r="AX19" s="56">
        <v>6</v>
      </c>
      <c r="AY19" s="56">
        <v>0</v>
      </c>
      <c r="AZ19" s="56">
        <v>130</v>
      </c>
      <c r="BA19" s="56">
        <v>70</v>
      </c>
      <c r="BB19" s="57"/>
      <c r="BC19" s="90"/>
      <c r="BD19" s="86"/>
      <c r="BE19" s="56"/>
      <c r="BF19" s="56"/>
      <c r="BG19" s="56"/>
      <c r="BH19" s="56"/>
      <c r="BI19" s="56"/>
      <c r="BJ19" s="56"/>
      <c r="BK19" s="56"/>
      <c r="BL19" s="56"/>
      <c r="BM19" s="56"/>
      <c r="BN19" s="56">
        <v>100</v>
      </c>
      <c r="BO19" s="56">
        <v>56</v>
      </c>
      <c r="BP19" s="56"/>
      <c r="BQ19" s="95"/>
      <c r="BR19" s="89"/>
      <c r="BS19" s="56"/>
      <c r="BT19" s="56"/>
      <c r="BU19" s="56"/>
      <c r="BV19" s="56"/>
      <c r="BW19" s="56"/>
      <c r="BX19" s="56"/>
      <c r="BY19" s="56"/>
      <c r="BZ19" s="56"/>
      <c r="CA19" s="56"/>
      <c r="CB19" s="56">
        <v>6</v>
      </c>
      <c r="CC19" s="56">
        <v>0</v>
      </c>
      <c r="CD19" s="56">
        <v>140</v>
      </c>
      <c r="CE19" s="56">
        <v>78</v>
      </c>
      <c r="CF19" s="56"/>
      <c r="CG19" s="90"/>
      <c r="CH19" s="8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>
        <v>6</v>
      </c>
      <c r="CU19" s="56">
        <v>0</v>
      </c>
      <c r="CV19" s="56">
        <v>130</v>
      </c>
      <c r="CW19" s="56">
        <v>60</v>
      </c>
      <c r="CX19" s="56"/>
      <c r="CY19" s="95"/>
      <c r="CZ19" s="89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>
        <v>2</v>
      </c>
      <c r="DO19" s="56">
        <v>0</v>
      </c>
      <c r="DP19" s="56">
        <v>115</v>
      </c>
      <c r="DQ19" s="90">
        <v>47</v>
      </c>
      <c r="DR19" s="8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>
        <v>5</v>
      </c>
      <c r="EI19" s="95">
        <v>0</v>
      </c>
      <c r="EJ19" s="102"/>
      <c r="EK19" s="56"/>
      <c r="EL19" s="56"/>
      <c r="EM19" s="56"/>
      <c r="EN19" s="56"/>
      <c r="EO19" s="56"/>
      <c r="EP19" s="56"/>
      <c r="EQ19" s="56"/>
      <c r="ER19" s="57"/>
      <c r="ES19" s="57"/>
      <c r="ET19" s="57"/>
      <c r="EU19" s="57"/>
      <c r="EV19" s="57"/>
      <c r="EW19" s="57"/>
      <c r="EX19" s="57"/>
      <c r="EY19" s="57"/>
      <c r="EZ19" s="57"/>
      <c r="FA19" s="101"/>
      <c r="FB19" s="100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103"/>
      <c r="FT19" s="102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101"/>
      <c r="GL19" s="83"/>
      <c r="GM19" s="3">
        <f t="shared" si="0"/>
        <v>100</v>
      </c>
      <c r="GN19" s="3">
        <f t="shared" si="1"/>
        <v>124</v>
      </c>
      <c r="GO19" s="3">
        <f t="shared" si="2"/>
        <v>128</v>
      </c>
      <c r="GP19" s="3">
        <f t="shared" si="3"/>
        <v>111</v>
      </c>
      <c r="GQ19" s="3">
        <f t="shared" si="4"/>
        <v>130</v>
      </c>
      <c r="GR19" s="3">
        <f t="shared" si="5"/>
        <v>106</v>
      </c>
      <c r="GS19" s="3">
        <f t="shared" si="6"/>
        <v>146</v>
      </c>
      <c r="GT19" s="3">
        <f t="shared" si="7"/>
        <v>132</v>
      </c>
      <c r="GU19" s="3">
        <f t="shared" si="8"/>
        <v>120</v>
      </c>
      <c r="GV19" s="3">
        <f t="shared" si="9"/>
        <v>1097</v>
      </c>
      <c r="GW19" s="161" t="str">
        <f>IF(GV19='Rregjistrimet 9 Vjeçare'!AH19,"Mire","Gabim")</f>
        <v>Mire</v>
      </c>
      <c r="GX19" s="3">
        <f t="shared" si="10"/>
        <v>53</v>
      </c>
      <c r="GY19" s="3">
        <f t="shared" si="11"/>
        <v>53</v>
      </c>
      <c r="GZ19" s="3">
        <f t="shared" si="12"/>
        <v>64</v>
      </c>
      <c r="HA19" s="3">
        <f t="shared" si="13"/>
        <v>53</v>
      </c>
      <c r="HB19" s="3">
        <f t="shared" si="14"/>
        <v>70</v>
      </c>
      <c r="HC19" s="3">
        <f t="shared" si="15"/>
        <v>56</v>
      </c>
      <c r="HD19" s="3">
        <f t="shared" si="16"/>
        <v>78</v>
      </c>
      <c r="HE19" s="3">
        <f t="shared" si="17"/>
        <v>60</v>
      </c>
      <c r="HF19" s="3">
        <f t="shared" si="18"/>
        <v>47</v>
      </c>
      <c r="HG19" s="3">
        <f t="shared" si="19"/>
        <v>534</v>
      </c>
      <c r="HH19" s="161" t="str">
        <f>IF(HG19='Rregjistrimet 9 Vjeçare'!AI19,"Mire","Gabim")</f>
        <v>Mire</v>
      </c>
    </row>
    <row r="20" spans="1:216" ht="14.1" customHeight="1">
      <c r="A20" s="3" t="s">
        <v>332</v>
      </c>
      <c r="B20" s="3" t="s">
        <v>333</v>
      </c>
      <c r="C20" s="1" t="s">
        <v>297</v>
      </c>
      <c r="D20" s="1" t="s">
        <v>297</v>
      </c>
      <c r="E20" s="3" t="s">
        <v>297</v>
      </c>
      <c r="F20" s="3" t="s">
        <v>297</v>
      </c>
      <c r="G20" s="4" t="s">
        <v>298</v>
      </c>
      <c r="H20" s="4" t="s">
        <v>299</v>
      </c>
      <c r="I20" s="4" t="s">
        <v>300</v>
      </c>
      <c r="J20" s="4" t="s">
        <v>301</v>
      </c>
      <c r="K20" s="4" t="s">
        <v>302</v>
      </c>
      <c r="L20" s="4"/>
      <c r="M20" s="2" t="s">
        <v>303</v>
      </c>
      <c r="N20" s="55"/>
      <c r="O20" s="84"/>
      <c r="P20" s="89">
        <v>6</v>
      </c>
      <c r="Q20" s="56">
        <v>3</v>
      </c>
      <c r="R20" s="56"/>
      <c r="S20" s="90"/>
      <c r="T20" s="86"/>
      <c r="U20" s="56"/>
      <c r="V20" s="56">
        <v>5</v>
      </c>
      <c r="W20" s="56">
        <v>4</v>
      </c>
      <c r="X20" s="56"/>
      <c r="Y20" s="95"/>
      <c r="Z20" s="89"/>
      <c r="AA20" s="56"/>
      <c r="AB20" s="56">
        <v>2</v>
      </c>
      <c r="AC20" s="56">
        <v>1</v>
      </c>
      <c r="AD20" s="56">
        <v>4</v>
      </c>
      <c r="AE20" s="56">
        <v>3</v>
      </c>
      <c r="AF20" s="56"/>
      <c r="AG20" s="90"/>
      <c r="AH20" s="86"/>
      <c r="AI20" s="56"/>
      <c r="AJ20" s="56"/>
      <c r="AK20" s="56"/>
      <c r="AL20" s="56"/>
      <c r="AM20" s="56"/>
      <c r="AN20" s="56">
        <v>6</v>
      </c>
      <c r="AO20" s="56">
        <v>4</v>
      </c>
      <c r="AP20" s="56"/>
      <c r="AQ20" s="95"/>
      <c r="AR20" s="89"/>
      <c r="AS20" s="56"/>
      <c r="AT20" s="56"/>
      <c r="AU20" s="56"/>
      <c r="AV20" s="56"/>
      <c r="AW20" s="56"/>
      <c r="AX20" s="56"/>
      <c r="AY20" s="56"/>
      <c r="AZ20" s="56">
        <v>2</v>
      </c>
      <c r="BA20" s="56">
        <v>1</v>
      </c>
      <c r="BB20" s="57"/>
      <c r="BC20" s="90"/>
      <c r="BD20" s="86"/>
      <c r="BE20" s="56"/>
      <c r="BF20" s="56"/>
      <c r="BG20" s="56"/>
      <c r="BH20" s="56"/>
      <c r="BI20" s="56"/>
      <c r="BJ20" s="56"/>
      <c r="BK20" s="56"/>
      <c r="BL20" s="56"/>
      <c r="BM20" s="56"/>
      <c r="BN20" s="56">
        <v>5</v>
      </c>
      <c r="BO20" s="56">
        <v>2</v>
      </c>
      <c r="BP20" s="56"/>
      <c r="BQ20" s="95"/>
      <c r="BR20" s="89"/>
      <c r="BS20" s="56"/>
      <c r="BT20" s="56"/>
      <c r="BU20" s="56"/>
      <c r="BV20" s="56"/>
      <c r="BW20" s="56"/>
      <c r="BX20" s="56"/>
      <c r="BY20" s="56"/>
      <c r="BZ20" s="56"/>
      <c r="CA20" s="56"/>
      <c r="CB20" s="56">
        <v>1</v>
      </c>
      <c r="CC20" s="56">
        <v>1</v>
      </c>
      <c r="CD20" s="56">
        <v>2</v>
      </c>
      <c r="CE20" s="56">
        <v>1</v>
      </c>
      <c r="CF20" s="56"/>
      <c r="CG20" s="90"/>
      <c r="CH20" s="8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>
        <v>10</v>
      </c>
      <c r="CU20" s="56">
        <v>6</v>
      </c>
      <c r="CV20" s="56"/>
      <c r="CW20" s="56"/>
      <c r="CX20" s="56"/>
      <c r="CY20" s="95"/>
      <c r="CZ20" s="89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1</v>
      </c>
      <c r="DM20" s="56">
        <v>1</v>
      </c>
      <c r="DN20" s="56">
        <v>2</v>
      </c>
      <c r="DO20" s="56">
        <v>2</v>
      </c>
      <c r="DP20" s="56"/>
      <c r="DQ20" s="90"/>
      <c r="DR20" s="8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>
        <v>3</v>
      </c>
      <c r="EG20" s="56">
        <v>0</v>
      </c>
      <c r="EH20" s="56">
        <v>19</v>
      </c>
      <c r="EI20" s="95">
        <v>4</v>
      </c>
      <c r="EJ20" s="102"/>
      <c r="EK20" s="56"/>
      <c r="EL20" s="56"/>
      <c r="EM20" s="56"/>
      <c r="EN20" s="56"/>
      <c r="EO20" s="56"/>
      <c r="EP20" s="56"/>
      <c r="EQ20" s="56"/>
      <c r="ER20" s="57"/>
      <c r="ES20" s="57"/>
      <c r="ET20" s="57"/>
      <c r="EU20" s="57"/>
      <c r="EV20" s="57"/>
      <c r="EW20" s="57"/>
      <c r="EX20" s="57"/>
      <c r="EY20" s="57"/>
      <c r="EZ20" s="57">
        <v>1</v>
      </c>
      <c r="FA20" s="101">
        <v>1</v>
      </c>
      <c r="FB20" s="100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103"/>
      <c r="FT20" s="102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101"/>
      <c r="GL20" s="83"/>
      <c r="GM20" s="3">
        <f t="shared" si="0"/>
        <v>6</v>
      </c>
      <c r="GN20" s="3">
        <f t="shared" si="1"/>
        <v>7</v>
      </c>
      <c r="GO20" s="3">
        <f t="shared" si="2"/>
        <v>4</v>
      </c>
      <c r="GP20" s="3">
        <f t="shared" si="3"/>
        <v>6</v>
      </c>
      <c r="GQ20" s="3">
        <f t="shared" si="4"/>
        <v>2</v>
      </c>
      <c r="GR20" s="3">
        <f t="shared" si="5"/>
        <v>6</v>
      </c>
      <c r="GS20" s="3">
        <f t="shared" si="6"/>
        <v>13</v>
      </c>
      <c r="GT20" s="3">
        <f t="shared" si="7"/>
        <v>5</v>
      </c>
      <c r="GU20" s="3">
        <f t="shared" si="8"/>
        <v>20</v>
      </c>
      <c r="GV20" s="3">
        <f t="shared" si="9"/>
        <v>69</v>
      </c>
      <c r="GW20" s="161" t="str">
        <f>IF(GV20='Rregjistrimet 9 Vjeçare'!AH20,"Mire","Gabim")</f>
        <v>Mire</v>
      </c>
      <c r="GX20" s="3">
        <f t="shared" si="10"/>
        <v>3</v>
      </c>
      <c r="GY20" s="3">
        <f t="shared" si="11"/>
        <v>5</v>
      </c>
      <c r="GZ20" s="3">
        <f t="shared" si="12"/>
        <v>3</v>
      </c>
      <c r="HA20" s="3">
        <f t="shared" si="13"/>
        <v>4</v>
      </c>
      <c r="HB20" s="3">
        <f t="shared" si="14"/>
        <v>1</v>
      </c>
      <c r="HC20" s="3">
        <f t="shared" si="15"/>
        <v>3</v>
      </c>
      <c r="HD20" s="3">
        <f t="shared" si="16"/>
        <v>8</v>
      </c>
      <c r="HE20" s="3">
        <f t="shared" si="17"/>
        <v>2</v>
      </c>
      <c r="HF20" s="3">
        <f t="shared" si="18"/>
        <v>5</v>
      </c>
      <c r="HG20" s="3">
        <f t="shared" si="19"/>
        <v>34</v>
      </c>
      <c r="HH20" s="161" t="str">
        <f>IF(HG20='Rregjistrimet 9 Vjeçare'!AI20,"Mire","Gabim")</f>
        <v>Mire</v>
      </c>
    </row>
    <row r="21" spans="1:216" ht="14.1" customHeight="1">
      <c r="A21" s="3" t="s">
        <v>334</v>
      </c>
      <c r="B21" s="3" t="s">
        <v>1216</v>
      </c>
      <c r="C21" s="1" t="s">
        <v>297</v>
      </c>
      <c r="D21" s="1" t="s">
        <v>297</v>
      </c>
      <c r="E21" s="3" t="s">
        <v>297</v>
      </c>
      <c r="F21" s="3" t="s">
        <v>297</v>
      </c>
      <c r="G21" s="4" t="s">
        <v>298</v>
      </c>
      <c r="H21" s="4" t="s">
        <v>299</v>
      </c>
      <c r="I21" s="4" t="s">
        <v>300</v>
      </c>
      <c r="J21" s="4" t="s">
        <v>301</v>
      </c>
      <c r="K21" s="4" t="s">
        <v>302</v>
      </c>
      <c r="L21" s="4"/>
      <c r="M21" s="2" t="s">
        <v>303</v>
      </c>
      <c r="N21" s="55"/>
      <c r="O21" s="84"/>
      <c r="P21" s="89">
        <v>21</v>
      </c>
      <c r="Q21" s="56">
        <v>7</v>
      </c>
      <c r="R21" s="56"/>
      <c r="S21" s="90"/>
      <c r="T21" s="86"/>
      <c r="U21" s="56"/>
      <c r="V21" s="56">
        <v>24</v>
      </c>
      <c r="W21" s="56">
        <v>12</v>
      </c>
      <c r="X21" s="56"/>
      <c r="Y21" s="95"/>
      <c r="Z21" s="89"/>
      <c r="AA21" s="56"/>
      <c r="AB21" s="56"/>
      <c r="AC21" s="56"/>
      <c r="AD21" s="56">
        <v>21</v>
      </c>
      <c r="AE21" s="56">
        <v>11</v>
      </c>
      <c r="AF21" s="56"/>
      <c r="AG21" s="90"/>
      <c r="AH21" s="86"/>
      <c r="AI21" s="56"/>
      <c r="AJ21" s="56"/>
      <c r="AK21" s="56"/>
      <c r="AL21" s="56"/>
      <c r="AM21" s="56"/>
      <c r="AN21" s="56">
        <v>19</v>
      </c>
      <c r="AO21" s="56">
        <v>6</v>
      </c>
      <c r="AP21" s="56"/>
      <c r="AQ21" s="95"/>
      <c r="AR21" s="89"/>
      <c r="AS21" s="56"/>
      <c r="AT21" s="56"/>
      <c r="AU21" s="56"/>
      <c r="AV21" s="56"/>
      <c r="AW21" s="56"/>
      <c r="AX21" s="56"/>
      <c r="AY21" s="56"/>
      <c r="AZ21" s="56">
        <v>16</v>
      </c>
      <c r="BA21" s="56">
        <v>8</v>
      </c>
      <c r="BB21" s="57"/>
      <c r="BC21" s="90"/>
      <c r="BD21" s="86"/>
      <c r="BE21" s="56"/>
      <c r="BF21" s="56"/>
      <c r="BG21" s="56"/>
      <c r="BH21" s="56"/>
      <c r="BI21" s="56"/>
      <c r="BJ21" s="56"/>
      <c r="BK21" s="56"/>
      <c r="BL21" s="56"/>
      <c r="BM21" s="56"/>
      <c r="BN21" s="56">
        <v>24</v>
      </c>
      <c r="BO21" s="56">
        <v>9</v>
      </c>
      <c r="BP21" s="56"/>
      <c r="BQ21" s="95"/>
      <c r="BR21" s="89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>
        <v>22</v>
      </c>
      <c r="CE21" s="56">
        <v>10</v>
      </c>
      <c r="CF21" s="56"/>
      <c r="CG21" s="90"/>
      <c r="CH21" s="8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>
        <v>6</v>
      </c>
      <c r="CW21" s="56">
        <v>1</v>
      </c>
      <c r="CX21" s="56"/>
      <c r="CY21" s="95"/>
      <c r="CZ21" s="89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>
        <v>10</v>
      </c>
      <c r="DO21" s="56">
        <v>4</v>
      </c>
      <c r="DP21" s="56"/>
      <c r="DQ21" s="90"/>
      <c r="DR21" s="8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>
        <v>9</v>
      </c>
      <c r="EI21" s="95">
        <v>6</v>
      </c>
      <c r="EJ21" s="102"/>
      <c r="EK21" s="56"/>
      <c r="EL21" s="56"/>
      <c r="EM21" s="56"/>
      <c r="EN21" s="56"/>
      <c r="EO21" s="56"/>
      <c r="EP21" s="56"/>
      <c r="EQ21" s="56"/>
      <c r="ER21" s="57"/>
      <c r="ES21" s="57"/>
      <c r="ET21" s="57"/>
      <c r="EU21" s="57"/>
      <c r="EV21" s="57"/>
      <c r="EW21" s="57"/>
      <c r="EX21" s="57"/>
      <c r="EY21" s="57"/>
      <c r="EZ21" s="57"/>
      <c r="FA21" s="101"/>
      <c r="FB21" s="100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103"/>
      <c r="FT21" s="102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101"/>
      <c r="GL21" s="83"/>
      <c r="GM21" s="3">
        <f t="shared" si="0"/>
        <v>21</v>
      </c>
      <c r="GN21" s="3">
        <f t="shared" si="1"/>
        <v>24</v>
      </c>
      <c r="GO21" s="3">
        <f t="shared" si="2"/>
        <v>21</v>
      </c>
      <c r="GP21" s="3">
        <f t="shared" si="3"/>
        <v>19</v>
      </c>
      <c r="GQ21" s="3">
        <f t="shared" si="4"/>
        <v>16</v>
      </c>
      <c r="GR21" s="3">
        <f t="shared" si="5"/>
        <v>24</v>
      </c>
      <c r="GS21" s="3">
        <f t="shared" si="6"/>
        <v>22</v>
      </c>
      <c r="GT21" s="3">
        <f t="shared" si="7"/>
        <v>16</v>
      </c>
      <c r="GU21" s="3">
        <f t="shared" si="8"/>
        <v>9</v>
      </c>
      <c r="GV21" s="3">
        <f t="shared" si="9"/>
        <v>172</v>
      </c>
      <c r="GW21" s="161" t="str">
        <f>IF(GV21='Rregjistrimet 9 Vjeçare'!AH21,"Mire","Gabim")</f>
        <v>Mire</v>
      </c>
      <c r="GX21" s="3">
        <f t="shared" si="10"/>
        <v>7</v>
      </c>
      <c r="GY21" s="3">
        <f t="shared" si="11"/>
        <v>12</v>
      </c>
      <c r="GZ21" s="3">
        <f t="shared" si="12"/>
        <v>11</v>
      </c>
      <c r="HA21" s="3">
        <f t="shared" si="13"/>
        <v>6</v>
      </c>
      <c r="HB21" s="3">
        <f t="shared" si="14"/>
        <v>8</v>
      </c>
      <c r="HC21" s="3">
        <f t="shared" si="15"/>
        <v>9</v>
      </c>
      <c r="HD21" s="3">
        <f t="shared" si="16"/>
        <v>10</v>
      </c>
      <c r="HE21" s="3">
        <f t="shared" si="17"/>
        <v>5</v>
      </c>
      <c r="HF21" s="3">
        <f t="shared" si="18"/>
        <v>6</v>
      </c>
      <c r="HG21" s="3">
        <f t="shared" si="19"/>
        <v>74</v>
      </c>
      <c r="HH21" s="161" t="str">
        <f>IF(HG21='Rregjistrimet 9 Vjeçare'!AI21,"Mire","Gabim")</f>
        <v>Mire</v>
      </c>
    </row>
    <row r="22" spans="1:216" ht="14.1" customHeight="1">
      <c r="A22" s="3" t="s">
        <v>1223</v>
      </c>
      <c r="B22" s="3" t="s">
        <v>336</v>
      </c>
      <c r="C22" s="1" t="s">
        <v>297</v>
      </c>
      <c r="D22" s="1" t="s">
        <v>297</v>
      </c>
      <c r="E22" s="3" t="s">
        <v>297</v>
      </c>
      <c r="F22" s="3" t="s">
        <v>297</v>
      </c>
      <c r="G22" s="4" t="s">
        <v>298</v>
      </c>
      <c r="H22" s="4" t="s">
        <v>299</v>
      </c>
      <c r="I22" s="4" t="s">
        <v>300</v>
      </c>
      <c r="J22" s="4" t="s">
        <v>301</v>
      </c>
      <c r="K22" s="4" t="s">
        <v>302</v>
      </c>
      <c r="L22" s="4"/>
      <c r="M22" s="2" t="s">
        <v>303</v>
      </c>
      <c r="N22" s="55"/>
      <c r="O22" s="84"/>
      <c r="P22" s="89">
        <v>13</v>
      </c>
      <c r="Q22" s="56">
        <v>5</v>
      </c>
      <c r="R22" s="56"/>
      <c r="S22" s="90"/>
      <c r="T22" s="86"/>
      <c r="U22" s="56"/>
      <c r="V22" s="56">
        <v>14</v>
      </c>
      <c r="W22" s="56">
        <v>6</v>
      </c>
      <c r="X22" s="56"/>
      <c r="Y22" s="95"/>
      <c r="Z22" s="89"/>
      <c r="AA22" s="56"/>
      <c r="AB22" s="56"/>
      <c r="AC22" s="56"/>
      <c r="AD22" s="56">
        <v>13</v>
      </c>
      <c r="AE22" s="56">
        <v>5</v>
      </c>
      <c r="AF22" s="56"/>
      <c r="AG22" s="90"/>
      <c r="AH22" s="86"/>
      <c r="AI22" s="56"/>
      <c r="AJ22" s="56"/>
      <c r="AK22" s="56"/>
      <c r="AL22" s="56"/>
      <c r="AM22" s="56"/>
      <c r="AN22" s="56">
        <v>16</v>
      </c>
      <c r="AO22" s="56">
        <v>6</v>
      </c>
      <c r="AP22" s="56"/>
      <c r="AQ22" s="95"/>
      <c r="AR22" s="89"/>
      <c r="AS22" s="56"/>
      <c r="AT22" s="56"/>
      <c r="AU22" s="56"/>
      <c r="AV22" s="56"/>
      <c r="AW22" s="56"/>
      <c r="AX22" s="56"/>
      <c r="AY22" s="56"/>
      <c r="AZ22" s="56">
        <v>16</v>
      </c>
      <c r="BA22" s="56">
        <v>8</v>
      </c>
      <c r="BB22" s="57"/>
      <c r="BC22" s="90"/>
      <c r="BD22" s="86"/>
      <c r="BE22" s="56"/>
      <c r="BF22" s="56"/>
      <c r="BG22" s="56"/>
      <c r="BH22" s="56"/>
      <c r="BI22" s="56"/>
      <c r="BJ22" s="56"/>
      <c r="BK22" s="56"/>
      <c r="BL22" s="56"/>
      <c r="BM22" s="56"/>
      <c r="BN22" s="56">
        <v>14</v>
      </c>
      <c r="BO22" s="56">
        <v>7</v>
      </c>
      <c r="BP22" s="56"/>
      <c r="BQ22" s="95"/>
      <c r="BR22" s="89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>
        <v>13</v>
      </c>
      <c r="CE22" s="56">
        <v>5</v>
      </c>
      <c r="CF22" s="56"/>
      <c r="CG22" s="90"/>
      <c r="CH22" s="8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>
        <v>14</v>
      </c>
      <c r="CW22" s="56">
        <v>1</v>
      </c>
      <c r="CX22" s="56"/>
      <c r="CY22" s="95"/>
      <c r="CZ22" s="89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>
        <v>16</v>
      </c>
      <c r="DQ22" s="90">
        <v>8</v>
      </c>
      <c r="DR22" s="8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95"/>
      <c r="EJ22" s="102"/>
      <c r="EK22" s="56"/>
      <c r="EL22" s="56"/>
      <c r="EM22" s="56"/>
      <c r="EN22" s="56"/>
      <c r="EO22" s="56"/>
      <c r="EP22" s="56"/>
      <c r="EQ22" s="56"/>
      <c r="ER22" s="57"/>
      <c r="ES22" s="57"/>
      <c r="ET22" s="57"/>
      <c r="EU22" s="57"/>
      <c r="EV22" s="57"/>
      <c r="EW22" s="57"/>
      <c r="EX22" s="57"/>
      <c r="EY22" s="57"/>
      <c r="EZ22" s="57"/>
      <c r="FA22" s="101"/>
      <c r="FB22" s="100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103"/>
      <c r="FT22" s="102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101"/>
      <c r="GL22" s="83"/>
      <c r="GM22" s="3">
        <f t="shared" si="0"/>
        <v>13</v>
      </c>
      <c r="GN22" s="3">
        <f t="shared" si="1"/>
        <v>14</v>
      </c>
      <c r="GO22" s="3">
        <f t="shared" si="2"/>
        <v>13</v>
      </c>
      <c r="GP22" s="3">
        <f t="shared" si="3"/>
        <v>16</v>
      </c>
      <c r="GQ22" s="3">
        <f t="shared" si="4"/>
        <v>16</v>
      </c>
      <c r="GR22" s="3">
        <f t="shared" si="5"/>
        <v>14</v>
      </c>
      <c r="GS22" s="3">
        <f t="shared" si="6"/>
        <v>13</v>
      </c>
      <c r="GT22" s="3">
        <f t="shared" si="7"/>
        <v>14</v>
      </c>
      <c r="GU22" s="3">
        <f t="shared" si="8"/>
        <v>16</v>
      </c>
      <c r="GV22" s="3">
        <f t="shared" si="9"/>
        <v>129</v>
      </c>
      <c r="GW22" s="161" t="str">
        <f>IF(GV22='Rregjistrimet 9 Vjeçare'!AH22,"Mire","Gabim")</f>
        <v>Mire</v>
      </c>
      <c r="GX22" s="3">
        <f t="shared" si="10"/>
        <v>5</v>
      </c>
      <c r="GY22" s="3">
        <f t="shared" si="11"/>
        <v>6</v>
      </c>
      <c r="GZ22" s="3">
        <f t="shared" si="12"/>
        <v>5</v>
      </c>
      <c r="HA22" s="3">
        <f t="shared" si="13"/>
        <v>6</v>
      </c>
      <c r="HB22" s="3">
        <f t="shared" si="14"/>
        <v>8</v>
      </c>
      <c r="HC22" s="3">
        <f t="shared" si="15"/>
        <v>7</v>
      </c>
      <c r="HD22" s="3">
        <f t="shared" si="16"/>
        <v>5</v>
      </c>
      <c r="HE22" s="3">
        <f t="shared" si="17"/>
        <v>1</v>
      </c>
      <c r="HF22" s="3">
        <f t="shared" si="18"/>
        <v>8</v>
      </c>
      <c r="HG22" s="3">
        <f t="shared" si="19"/>
        <v>51</v>
      </c>
      <c r="HH22" s="161" t="str">
        <f>IF(HG22='Rregjistrimet 9 Vjeçare'!AI22,"Mire","Gabim")</f>
        <v>Mire</v>
      </c>
    </row>
    <row r="23" spans="1:216" ht="14.1" customHeight="1">
      <c r="A23" s="3" t="s">
        <v>337</v>
      </c>
      <c r="B23" s="3" t="s">
        <v>338</v>
      </c>
      <c r="C23" s="1" t="s">
        <v>297</v>
      </c>
      <c r="D23" s="1" t="s">
        <v>297</v>
      </c>
      <c r="E23" s="3" t="s">
        <v>297</v>
      </c>
      <c r="F23" s="3" t="s">
        <v>297</v>
      </c>
      <c r="G23" s="4" t="s">
        <v>298</v>
      </c>
      <c r="H23" s="4" t="s">
        <v>299</v>
      </c>
      <c r="I23" s="4" t="s">
        <v>300</v>
      </c>
      <c r="J23" s="4" t="s">
        <v>339</v>
      </c>
      <c r="K23" s="4" t="s">
        <v>340</v>
      </c>
      <c r="L23" s="4"/>
      <c r="M23" s="2" t="s">
        <v>341</v>
      </c>
      <c r="N23" s="55">
        <v>1</v>
      </c>
      <c r="O23" s="84">
        <v>1</v>
      </c>
      <c r="P23" s="89">
        <v>10</v>
      </c>
      <c r="Q23" s="56">
        <v>4</v>
      </c>
      <c r="R23" s="56"/>
      <c r="S23" s="90"/>
      <c r="T23" s="86"/>
      <c r="U23" s="56"/>
      <c r="V23" s="56">
        <v>16</v>
      </c>
      <c r="W23" s="56">
        <v>13</v>
      </c>
      <c r="X23" s="56"/>
      <c r="Y23" s="95"/>
      <c r="Z23" s="89"/>
      <c r="AA23" s="56"/>
      <c r="AB23" s="56">
        <v>4</v>
      </c>
      <c r="AC23" s="56">
        <v>1</v>
      </c>
      <c r="AD23" s="56">
        <v>11</v>
      </c>
      <c r="AE23" s="56">
        <v>4</v>
      </c>
      <c r="AF23" s="56"/>
      <c r="AG23" s="90"/>
      <c r="AH23" s="86"/>
      <c r="AI23" s="56"/>
      <c r="AJ23" s="56"/>
      <c r="AK23" s="56"/>
      <c r="AL23" s="56">
        <v>3</v>
      </c>
      <c r="AM23" s="56">
        <v>2</v>
      </c>
      <c r="AN23" s="56">
        <v>12</v>
      </c>
      <c r="AO23" s="56">
        <v>6</v>
      </c>
      <c r="AP23" s="56"/>
      <c r="AQ23" s="95"/>
      <c r="AR23" s="89"/>
      <c r="AS23" s="56"/>
      <c r="AT23" s="56"/>
      <c r="AU23" s="56"/>
      <c r="AV23" s="56"/>
      <c r="AW23" s="56"/>
      <c r="AX23" s="56">
        <v>7</v>
      </c>
      <c r="AY23" s="56">
        <v>2</v>
      </c>
      <c r="AZ23" s="56">
        <v>8</v>
      </c>
      <c r="BA23" s="56">
        <v>2</v>
      </c>
      <c r="BB23" s="57"/>
      <c r="BC23" s="90"/>
      <c r="BD23" s="86"/>
      <c r="BE23" s="56"/>
      <c r="BF23" s="56"/>
      <c r="BG23" s="56"/>
      <c r="BH23" s="56"/>
      <c r="BI23" s="56"/>
      <c r="BJ23" s="56"/>
      <c r="BK23" s="56"/>
      <c r="BL23" s="56">
        <v>5</v>
      </c>
      <c r="BM23" s="56">
        <v>0</v>
      </c>
      <c r="BN23" s="56">
        <v>19</v>
      </c>
      <c r="BO23" s="56">
        <v>8</v>
      </c>
      <c r="BP23" s="56"/>
      <c r="BQ23" s="95"/>
      <c r="BR23" s="89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4</v>
      </c>
      <c r="CC23" s="56">
        <v>0</v>
      </c>
      <c r="CD23" s="56">
        <v>14</v>
      </c>
      <c r="CE23" s="56">
        <v>6</v>
      </c>
      <c r="CF23" s="56"/>
      <c r="CG23" s="90"/>
      <c r="CH23" s="8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>
        <v>6</v>
      </c>
      <c r="CU23" s="56">
        <v>1</v>
      </c>
      <c r="CV23" s="56">
        <v>14</v>
      </c>
      <c r="CW23" s="56">
        <v>4</v>
      </c>
      <c r="CX23" s="56"/>
      <c r="CY23" s="95"/>
      <c r="CZ23" s="89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>
        <v>1</v>
      </c>
      <c r="DM23" s="56">
        <v>0</v>
      </c>
      <c r="DN23" s="56">
        <v>4</v>
      </c>
      <c r="DO23" s="56">
        <v>1</v>
      </c>
      <c r="DP23" s="56">
        <v>7</v>
      </c>
      <c r="DQ23" s="90">
        <v>1</v>
      </c>
      <c r="DR23" s="8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>
        <v>7</v>
      </c>
      <c r="EI23" s="95">
        <v>2</v>
      </c>
      <c r="EJ23" s="102"/>
      <c r="EK23" s="56"/>
      <c r="EL23" s="56"/>
      <c r="EM23" s="56"/>
      <c r="EN23" s="56"/>
      <c r="EO23" s="56"/>
      <c r="EP23" s="56"/>
      <c r="EQ23" s="56"/>
      <c r="ER23" s="57"/>
      <c r="ES23" s="57"/>
      <c r="ET23" s="57"/>
      <c r="EU23" s="57"/>
      <c r="EV23" s="57"/>
      <c r="EW23" s="57"/>
      <c r="EX23" s="57"/>
      <c r="EY23" s="57"/>
      <c r="EZ23" s="57"/>
      <c r="FA23" s="101"/>
      <c r="FB23" s="100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103"/>
      <c r="FT23" s="102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101"/>
      <c r="GL23" s="83"/>
      <c r="GM23" s="3">
        <f t="shared" si="0"/>
        <v>11</v>
      </c>
      <c r="GN23" s="3">
        <f t="shared" si="1"/>
        <v>20</v>
      </c>
      <c r="GO23" s="3">
        <f t="shared" si="2"/>
        <v>14</v>
      </c>
      <c r="GP23" s="3">
        <f t="shared" si="3"/>
        <v>19</v>
      </c>
      <c r="GQ23" s="3">
        <f t="shared" si="4"/>
        <v>13</v>
      </c>
      <c r="GR23" s="3">
        <f t="shared" si="5"/>
        <v>23</v>
      </c>
      <c r="GS23" s="3">
        <f t="shared" si="6"/>
        <v>21</v>
      </c>
      <c r="GT23" s="3">
        <f t="shared" si="7"/>
        <v>18</v>
      </c>
      <c r="GU23" s="3">
        <f t="shared" si="8"/>
        <v>14</v>
      </c>
      <c r="GV23" s="3">
        <f t="shared" si="9"/>
        <v>153</v>
      </c>
      <c r="GW23" s="161" t="str">
        <f>IF(GV23='Rregjistrimet 9 Vjeçare'!AH23,"Mire","Gabim")</f>
        <v>Mire</v>
      </c>
      <c r="GX23" s="3">
        <f t="shared" si="10"/>
        <v>5</v>
      </c>
      <c r="GY23" s="3">
        <f t="shared" si="11"/>
        <v>14</v>
      </c>
      <c r="GZ23" s="3">
        <f t="shared" si="12"/>
        <v>6</v>
      </c>
      <c r="HA23" s="3">
        <f t="shared" si="13"/>
        <v>8</v>
      </c>
      <c r="HB23" s="3">
        <f t="shared" si="14"/>
        <v>2</v>
      </c>
      <c r="HC23" s="3">
        <f t="shared" si="15"/>
        <v>8</v>
      </c>
      <c r="HD23" s="3">
        <f t="shared" si="16"/>
        <v>7</v>
      </c>
      <c r="HE23" s="3">
        <f t="shared" si="17"/>
        <v>5</v>
      </c>
      <c r="HF23" s="3">
        <f t="shared" si="18"/>
        <v>3</v>
      </c>
      <c r="HG23" s="3">
        <f t="shared" si="19"/>
        <v>58</v>
      </c>
      <c r="HH23" s="161" t="str">
        <f>IF(HG23='Rregjistrimet 9 Vjeçare'!AI23,"Mire","Gabim")</f>
        <v>Mire</v>
      </c>
    </row>
    <row r="24" spans="1:216" ht="14.1" customHeight="1">
      <c r="A24" s="3" t="s">
        <v>342</v>
      </c>
      <c r="B24" s="3" t="s">
        <v>343</v>
      </c>
      <c r="C24" s="1" t="s">
        <v>297</v>
      </c>
      <c r="D24" s="1" t="s">
        <v>297</v>
      </c>
      <c r="E24" s="3" t="s">
        <v>297</v>
      </c>
      <c r="F24" s="3" t="s">
        <v>297</v>
      </c>
      <c r="G24" s="4" t="s">
        <v>298</v>
      </c>
      <c r="H24" s="4" t="s">
        <v>299</v>
      </c>
      <c r="I24" s="4" t="s">
        <v>300</v>
      </c>
      <c r="J24" s="4" t="s">
        <v>301</v>
      </c>
      <c r="K24" s="4" t="s">
        <v>302</v>
      </c>
      <c r="L24" s="4"/>
      <c r="M24" s="2" t="s">
        <v>344</v>
      </c>
      <c r="N24" s="55"/>
      <c r="O24" s="84"/>
      <c r="P24" s="89"/>
      <c r="Q24" s="56"/>
      <c r="R24" s="56"/>
      <c r="S24" s="90"/>
      <c r="T24" s="86">
        <v>9</v>
      </c>
      <c r="U24" s="56">
        <v>4</v>
      </c>
      <c r="V24" s="56">
        <v>3</v>
      </c>
      <c r="W24" s="56">
        <v>1</v>
      </c>
      <c r="X24" s="56">
        <v>1</v>
      </c>
      <c r="Y24" s="95">
        <v>1</v>
      </c>
      <c r="Z24" s="89">
        <v>1</v>
      </c>
      <c r="AA24" s="56">
        <v>1</v>
      </c>
      <c r="AB24" s="56">
        <v>4</v>
      </c>
      <c r="AC24" s="56">
        <v>1</v>
      </c>
      <c r="AD24" s="56">
        <v>2</v>
      </c>
      <c r="AE24" s="56">
        <v>2</v>
      </c>
      <c r="AF24" s="56"/>
      <c r="AG24" s="90"/>
      <c r="AH24" s="86"/>
      <c r="AI24" s="56"/>
      <c r="AJ24" s="56">
        <v>2</v>
      </c>
      <c r="AK24" s="56">
        <v>1</v>
      </c>
      <c r="AL24" s="56">
        <v>5</v>
      </c>
      <c r="AM24" s="56">
        <v>0</v>
      </c>
      <c r="AN24" s="56">
        <v>2</v>
      </c>
      <c r="AO24" s="56">
        <v>0</v>
      </c>
      <c r="AP24" s="56">
        <v>1</v>
      </c>
      <c r="AQ24" s="95">
        <v>0</v>
      </c>
      <c r="AR24" s="89"/>
      <c r="AS24" s="56"/>
      <c r="AT24" s="56">
        <v>3</v>
      </c>
      <c r="AU24" s="56">
        <v>0</v>
      </c>
      <c r="AV24" s="56"/>
      <c r="AW24" s="56"/>
      <c r="AX24" s="56">
        <v>2</v>
      </c>
      <c r="AY24" s="56">
        <v>1</v>
      </c>
      <c r="AZ24" s="56"/>
      <c r="BA24" s="56"/>
      <c r="BB24" s="57">
        <v>2</v>
      </c>
      <c r="BC24" s="90">
        <v>0</v>
      </c>
      <c r="BD24" s="86"/>
      <c r="BE24" s="56"/>
      <c r="BF24" s="56"/>
      <c r="BG24" s="56"/>
      <c r="BH24" s="56">
        <v>1</v>
      </c>
      <c r="BI24" s="56">
        <v>0</v>
      </c>
      <c r="BJ24" s="56">
        <v>2</v>
      </c>
      <c r="BK24" s="56">
        <v>1</v>
      </c>
      <c r="BL24" s="56">
        <v>7</v>
      </c>
      <c r="BM24" s="56">
        <v>4</v>
      </c>
      <c r="BN24" s="56">
        <v>4</v>
      </c>
      <c r="BO24" s="56">
        <v>1</v>
      </c>
      <c r="BP24" s="56"/>
      <c r="BQ24" s="95"/>
      <c r="BR24" s="89"/>
      <c r="BS24" s="56"/>
      <c r="BT24" s="56"/>
      <c r="BU24" s="56"/>
      <c r="BV24" s="56">
        <v>1</v>
      </c>
      <c r="BW24" s="56">
        <v>1</v>
      </c>
      <c r="BX24" s="56">
        <v>3</v>
      </c>
      <c r="BY24" s="56">
        <v>0</v>
      </c>
      <c r="BZ24" s="56"/>
      <c r="CA24" s="56"/>
      <c r="CB24" s="56"/>
      <c r="CC24" s="56"/>
      <c r="CD24" s="56">
        <v>1</v>
      </c>
      <c r="CE24" s="56">
        <v>0</v>
      </c>
      <c r="CF24" s="56"/>
      <c r="CG24" s="90"/>
      <c r="CH24" s="86"/>
      <c r="CI24" s="56"/>
      <c r="CJ24" s="56"/>
      <c r="CK24" s="56"/>
      <c r="CL24" s="56"/>
      <c r="CM24" s="56"/>
      <c r="CN24" s="56">
        <v>1</v>
      </c>
      <c r="CO24" s="56">
        <v>0</v>
      </c>
      <c r="CP24" s="56"/>
      <c r="CQ24" s="56"/>
      <c r="CR24" s="56"/>
      <c r="CS24" s="56"/>
      <c r="CT24" s="56">
        <v>4</v>
      </c>
      <c r="CU24" s="56">
        <v>1</v>
      </c>
      <c r="CV24" s="56">
        <v>1</v>
      </c>
      <c r="CW24" s="56">
        <v>0</v>
      </c>
      <c r="CX24" s="56"/>
      <c r="CY24" s="95"/>
      <c r="CZ24" s="89"/>
      <c r="DA24" s="56"/>
      <c r="DB24" s="56"/>
      <c r="DC24" s="56"/>
      <c r="DD24" s="56"/>
      <c r="DE24" s="56"/>
      <c r="DF24" s="56">
        <v>1</v>
      </c>
      <c r="DG24" s="56">
        <v>0</v>
      </c>
      <c r="DH24" s="56"/>
      <c r="DI24" s="56"/>
      <c r="DJ24" s="56">
        <v>3</v>
      </c>
      <c r="DK24" s="56">
        <v>1</v>
      </c>
      <c r="DL24" s="56">
        <v>3</v>
      </c>
      <c r="DM24" s="56">
        <v>3</v>
      </c>
      <c r="DN24" s="56">
        <v>2</v>
      </c>
      <c r="DO24" s="56">
        <v>1</v>
      </c>
      <c r="DP24" s="56"/>
      <c r="DQ24" s="90"/>
      <c r="DR24" s="86"/>
      <c r="DS24" s="56"/>
      <c r="DT24" s="56"/>
      <c r="DU24" s="56"/>
      <c r="DV24" s="56"/>
      <c r="DW24" s="56"/>
      <c r="DX24" s="56"/>
      <c r="DY24" s="56"/>
      <c r="DZ24" s="56">
        <v>1</v>
      </c>
      <c r="EA24" s="56">
        <v>0</v>
      </c>
      <c r="EB24" s="56"/>
      <c r="EC24" s="56"/>
      <c r="ED24" s="56">
        <v>1</v>
      </c>
      <c r="EE24" s="56">
        <v>0</v>
      </c>
      <c r="EF24" s="56">
        <v>3</v>
      </c>
      <c r="EG24" s="56">
        <v>1</v>
      </c>
      <c r="EH24" s="56">
        <v>1</v>
      </c>
      <c r="EI24" s="95">
        <v>0</v>
      </c>
      <c r="EJ24" s="102"/>
      <c r="EK24" s="56"/>
      <c r="EL24" s="56"/>
      <c r="EM24" s="56"/>
      <c r="EN24" s="56"/>
      <c r="EO24" s="56"/>
      <c r="EP24" s="56"/>
      <c r="EQ24" s="56"/>
      <c r="ER24" s="57">
        <v>1</v>
      </c>
      <c r="ES24" s="57">
        <v>0</v>
      </c>
      <c r="ET24" s="57"/>
      <c r="EU24" s="57"/>
      <c r="EV24" s="57"/>
      <c r="EW24" s="57"/>
      <c r="EX24" s="57">
        <v>3</v>
      </c>
      <c r="EY24" s="57">
        <v>1</v>
      </c>
      <c r="EZ24" s="57">
        <v>1</v>
      </c>
      <c r="FA24" s="101">
        <v>0</v>
      </c>
      <c r="FB24" s="100"/>
      <c r="FC24" s="57"/>
      <c r="FD24" s="57"/>
      <c r="FE24" s="57"/>
      <c r="FF24" s="57"/>
      <c r="FG24" s="57"/>
      <c r="FH24" s="57"/>
      <c r="FI24" s="57"/>
      <c r="FJ24" s="57"/>
      <c r="FK24" s="57"/>
      <c r="FL24" s="57">
        <v>1</v>
      </c>
      <c r="FM24" s="57">
        <v>1</v>
      </c>
      <c r="FN24" s="57"/>
      <c r="FO24" s="57"/>
      <c r="FP24" s="57">
        <v>1</v>
      </c>
      <c r="FQ24" s="57">
        <v>0</v>
      </c>
      <c r="FR24" s="57">
        <v>5</v>
      </c>
      <c r="FS24" s="103">
        <v>0</v>
      </c>
      <c r="FT24" s="102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101"/>
      <c r="GL24" s="83"/>
      <c r="GM24" s="3">
        <f t="shared" si="0"/>
        <v>10</v>
      </c>
      <c r="GN24" s="3">
        <f t="shared" si="1"/>
        <v>12</v>
      </c>
      <c r="GO24" s="3">
        <f t="shared" si="2"/>
        <v>10</v>
      </c>
      <c r="GP24" s="3">
        <f t="shared" si="3"/>
        <v>11</v>
      </c>
      <c r="GQ24" s="3">
        <f t="shared" si="4"/>
        <v>10</v>
      </c>
      <c r="GR24" s="3">
        <f t="shared" si="5"/>
        <v>10</v>
      </c>
      <c r="GS24" s="3">
        <f t="shared" si="6"/>
        <v>9</v>
      </c>
      <c r="GT24" s="3">
        <f t="shared" si="7"/>
        <v>10</v>
      </c>
      <c r="GU24" s="3">
        <f t="shared" si="8"/>
        <v>7</v>
      </c>
      <c r="GV24" s="3">
        <f t="shared" si="9"/>
        <v>89</v>
      </c>
      <c r="GW24" s="161" t="str">
        <f>IF(GV24='Rregjistrimet 9 Vjeçare'!AH24,"Mire","Gabim")</f>
        <v>Mire</v>
      </c>
      <c r="GX24" s="3">
        <f t="shared" si="10"/>
        <v>5</v>
      </c>
      <c r="GY24" s="3">
        <f t="shared" si="11"/>
        <v>3</v>
      </c>
      <c r="GZ24" s="3">
        <f t="shared" si="12"/>
        <v>4</v>
      </c>
      <c r="HA24" s="3">
        <f t="shared" si="13"/>
        <v>2</v>
      </c>
      <c r="HB24" s="3">
        <f t="shared" si="14"/>
        <v>4</v>
      </c>
      <c r="HC24" s="3">
        <f t="shared" si="15"/>
        <v>3</v>
      </c>
      <c r="HD24" s="3">
        <f t="shared" si="16"/>
        <v>4</v>
      </c>
      <c r="HE24" s="3">
        <f t="shared" si="17"/>
        <v>3</v>
      </c>
      <c r="HF24" s="3">
        <f t="shared" si="18"/>
        <v>0</v>
      </c>
      <c r="HG24" s="3">
        <f t="shared" si="19"/>
        <v>28</v>
      </c>
      <c r="HH24" s="161" t="str">
        <f>IF(HG24='Rregjistrimet 9 Vjeçare'!AI24,"Mire","Gabim")</f>
        <v>Mire</v>
      </c>
    </row>
    <row r="25" spans="1:216" ht="14.1" customHeight="1">
      <c r="A25" s="3" t="s">
        <v>345</v>
      </c>
      <c r="B25" s="3" t="s">
        <v>346</v>
      </c>
      <c r="C25" s="1" t="s">
        <v>297</v>
      </c>
      <c r="D25" s="1" t="s">
        <v>297</v>
      </c>
      <c r="E25" s="3" t="s">
        <v>297</v>
      </c>
      <c r="F25" s="3" t="s">
        <v>297</v>
      </c>
      <c r="G25" s="4" t="s">
        <v>298</v>
      </c>
      <c r="H25" s="4" t="s">
        <v>299</v>
      </c>
      <c r="I25" s="4" t="s">
        <v>300</v>
      </c>
      <c r="J25" s="4" t="s">
        <v>301</v>
      </c>
      <c r="K25" s="4" t="s">
        <v>302</v>
      </c>
      <c r="L25" s="4"/>
      <c r="M25" s="2" t="s">
        <v>303</v>
      </c>
      <c r="N25" s="55"/>
      <c r="O25" s="84"/>
      <c r="P25" s="89">
        <v>6</v>
      </c>
      <c r="Q25" s="56">
        <v>4</v>
      </c>
      <c r="R25" s="56"/>
      <c r="S25" s="90"/>
      <c r="T25" s="86">
        <v>3</v>
      </c>
      <c r="U25" s="56">
        <v>1</v>
      </c>
      <c r="V25" s="56">
        <v>7</v>
      </c>
      <c r="W25" s="56">
        <v>3</v>
      </c>
      <c r="X25" s="56"/>
      <c r="Y25" s="95"/>
      <c r="Z25" s="89"/>
      <c r="AA25" s="56"/>
      <c r="AB25" s="56">
        <v>2</v>
      </c>
      <c r="AC25" s="56">
        <v>0</v>
      </c>
      <c r="AD25" s="56">
        <v>9</v>
      </c>
      <c r="AE25" s="56">
        <v>7</v>
      </c>
      <c r="AF25" s="56"/>
      <c r="AG25" s="90"/>
      <c r="AH25" s="86"/>
      <c r="AI25" s="56"/>
      <c r="AJ25" s="56"/>
      <c r="AK25" s="56"/>
      <c r="AL25" s="56">
        <v>2</v>
      </c>
      <c r="AM25" s="56">
        <v>0</v>
      </c>
      <c r="AN25" s="56">
        <v>8</v>
      </c>
      <c r="AO25" s="56">
        <v>3</v>
      </c>
      <c r="AP25" s="56">
        <v>5</v>
      </c>
      <c r="AQ25" s="95">
        <v>3</v>
      </c>
      <c r="AR25" s="89"/>
      <c r="AS25" s="56"/>
      <c r="AT25" s="56"/>
      <c r="AU25" s="56"/>
      <c r="AV25" s="56"/>
      <c r="AW25" s="56"/>
      <c r="AX25" s="56">
        <v>2</v>
      </c>
      <c r="AY25" s="56">
        <v>1</v>
      </c>
      <c r="AZ25" s="56"/>
      <c r="BA25" s="56"/>
      <c r="BB25" s="57"/>
      <c r="BC25" s="90"/>
      <c r="BD25" s="86"/>
      <c r="BE25" s="56"/>
      <c r="BF25" s="56"/>
      <c r="BG25" s="56"/>
      <c r="BH25" s="56"/>
      <c r="BI25" s="56"/>
      <c r="BJ25" s="56"/>
      <c r="BK25" s="56"/>
      <c r="BL25" s="56">
        <v>6</v>
      </c>
      <c r="BM25" s="56">
        <v>4</v>
      </c>
      <c r="BN25" s="56">
        <v>15</v>
      </c>
      <c r="BO25" s="56">
        <v>3</v>
      </c>
      <c r="BP25" s="56"/>
      <c r="BQ25" s="95"/>
      <c r="BR25" s="89"/>
      <c r="BS25" s="56"/>
      <c r="BT25" s="56"/>
      <c r="BU25" s="56"/>
      <c r="BV25" s="56"/>
      <c r="BW25" s="56"/>
      <c r="BX25" s="56"/>
      <c r="BY25" s="56"/>
      <c r="BZ25" s="56">
        <v>1</v>
      </c>
      <c r="CA25" s="56">
        <v>0</v>
      </c>
      <c r="CB25" s="56">
        <v>5</v>
      </c>
      <c r="CC25" s="56">
        <v>1</v>
      </c>
      <c r="CD25" s="56">
        <v>8</v>
      </c>
      <c r="CE25" s="56">
        <v>4</v>
      </c>
      <c r="CF25" s="56"/>
      <c r="CG25" s="90"/>
      <c r="CH25" s="8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>
        <v>5</v>
      </c>
      <c r="CU25" s="56">
        <v>3</v>
      </c>
      <c r="CV25" s="56">
        <v>12</v>
      </c>
      <c r="CW25" s="56">
        <v>7</v>
      </c>
      <c r="CX25" s="56"/>
      <c r="CY25" s="95"/>
      <c r="CZ25" s="89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>
        <v>4</v>
      </c>
      <c r="DO25" s="56">
        <v>2</v>
      </c>
      <c r="DP25" s="56">
        <v>6</v>
      </c>
      <c r="DQ25" s="90">
        <v>4</v>
      </c>
      <c r="DR25" s="8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>
        <v>7</v>
      </c>
      <c r="EI25" s="95">
        <v>3</v>
      </c>
      <c r="EJ25" s="102"/>
      <c r="EK25" s="56"/>
      <c r="EL25" s="56"/>
      <c r="EM25" s="56"/>
      <c r="EN25" s="56"/>
      <c r="EO25" s="56"/>
      <c r="EP25" s="56"/>
      <c r="EQ25" s="56"/>
      <c r="ER25" s="57"/>
      <c r="ES25" s="57"/>
      <c r="ET25" s="57"/>
      <c r="EU25" s="57"/>
      <c r="EV25" s="57"/>
      <c r="EW25" s="57"/>
      <c r="EX25" s="57"/>
      <c r="EY25" s="57"/>
      <c r="EZ25" s="57"/>
      <c r="FA25" s="101"/>
      <c r="FB25" s="100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103"/>
      <c r="FT25" s="102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101"/>
      <c r="GL25" s="83"/>
      <c r="GM25" s="3">
        <f t="shared" si="0"/>
        <v>9</v>
      </c>
      <c r="GN25" s="3">
        <f t="shared" si="1"/>
        <v>9</v>
      </c>
      <c r="GO25" s="3">
        <f t="shared" si="2"/>
        <v>11</v>
      </c>
      <c r="GP25" s="3">
        <f t="shared" si="3"/>
        <v>10</v>
      </c>
      <c r="GQ25" s="3">
        <f t="shared" si="4"/>
        <v>12</v>
      </c>
      <c r="GR25" s="3">
        <f t="shared" si="5"/>
        <v>20</v>
      </c>
      <c r="GS25" s="3">
        <f t="shared" si="6"/>
        <v>13</v>
      </c>
      <c r="GT25" s="3">
        <f t="shared" si="7"/>
        <v>16</v>
      </c>
      <c r="GU25" s="3">
        <f t="shared" si="8"/>
        <v>13</v>
      </c>
      <c r="GV25" s="3">
        <f t="shared" si="9"/>
        <v>113</v>
      </c>
      <c r="GW25" s="161" t="str">
        <f>IF(GV25='Rregjistrimet 9 Vjeçare'!AH25,"Mire","Gabim")</f>
        <v>Mire</v>
      </c>
      <c r="GX25" s="3">
        <f t="shared" si="10"/>
        <v>5</v>
      </c>
      <c r="GY25" s="3">
        <f t="shared" si="11"/>
        <v>3</v>
      </c>
      <c r="GZ25" s="3">
        <f t="shared" si="12"/>
        <v>7</v>
      </c>
      <c r="HA25" s="3">
        <f t="shared" si="13"/>
        <v>4</v>
      </c>
      <c r="HB25" s="3">
        <f t="shared" si="14"/>
        <v>7</v>
      </c>
      <c r="HC25" s="3">
        <f t="shared" si="15"/>
        <v>4</v>
      </c>
      <c r="HD25" s="3">
        <f t="shared" si="16"/>
        <v>7</v>
      </c>
      <c r="HE25" s="3">
        <f t="shared" si="17"/>
        <v>9</v>
      </c>
      <c r="HF25" s="3">
        <f t="shared" si="18"/>
        <v>7</v>
      </c>
      <c r="HG25" s="3">
        <f t="shared" si="19"/>
        <v>53</v>
      </c>
      <c r="HH25" s="161" t="str">
        <f>IF(HG25='Rregjistrimet 9 Vjeçare'!AI25,"Mire","Gabim")</f>
        <v>Mire</v>
      </c>
    </row>
    <row r="26" spans="1:216" ht="14.1" customHeight="1">
      <c r="A26" s="3" t="s">
        <v>347</v>
      </c>
      <c r="B26" s="3" t="s">
        <v>346</v>
      </c>
      <c r="C26" s="1" t="s">
        <v>297</v>
      </c>
      <c r="D26" s="1" t="s">
        <v>297</v>
      </c>
      <c r="E26" s="3" t="s">
        <v>297</v>
      </c>
      <c r="F26" s="3" t="s">
        <v>297</v>
      </c>
      <c r="G26" s="4" t="s">
        <v>298</v>
      </c>
      <c r="H26" s="4" t="s">
        <v>299</v>
      </c>
      <c r="I26" s="4" t="s">
        <v>300</v>
      </c>
      <c r="J26" s="4" t="s">
        <v>301</v>
      </c>
      <c r="K26" s="4" t="s">
        <v>315</v>
      </c>
      <c r="L26" s="4" t="s">
        <v>345</v>
      </c>
      <c r="M26" s="2" t="s">
        <v>303</v>
      </c>
      <c r="N26" s="55"/>
      <c r="O26" s="84"/>
      <c r="P26" s="89">
        <v>5</v>
      </c>
      <c r="Q26" s="56">
        <v>2</v>
      </c>
      <c r="R26" s="56"/>
      <c r="S26" s="90"/>
      <c r="T26" s="86"/>
      <c r="U26" s="56"/>
      <c r="V26" s="56">
        <v>5</v>
      </c>
      <c r="W26" s="56">
        <v>3</v>
      </c>
      <c r="X26" s="56"/>
      <c r="Y26" s="95"/>
      <c r="Z26" s="89"/>
      <c r="AA26" s="56"/>
      <c r="AB26" s="56"/>
      <c r="AC26" s="56"/>
      <c r="AD26" s="56">
        <v>6</v>
      </c>
      <c r="AE26" s="56">
        <v>1</v>
      </c>
      <c r="AF26" s="56"/>
      <c r="AG26" s="90"/>
      <c r="AH26" s="86"/>
      <c r="AI26" s="56"/>
      <c r="AJ26" s="56"/>
      <c r="AK26" s="56"/>
      <c r="AL26" s="56"/>
      <c r="AM26" s="56"/>
      <c r="AN26" s="56">
        <v>4</v>
      </c>
      <c r="AO26" s="56">
        <v>1</v>
      </c>
      <c r="AP26" s="56"/>
      <c r="AQ26" s="95"/>
      <c r="AR26" s="89"/>
      <c r="AS26" s="56"/>
      <c r="AT26" s="56"/>
      <c r="AU26" s="56"/>
      <c r="AV26" s="56"/>
      <c r="AW26" s="56"/>
      <c r="AX26" s="56"/>
      <c r="AY26" s="56"/>
      <c r="AZ26" s="56">
        <v>7</v>
      </c>
      <c r="BA26" s="56">
        <v>3</v>
      </c>
      <c r="BB26" s="57"/>
      <c r="BC26" s="90"/>
      <c r="BD26" s="86"/>
      <c r="BE26" s="56"/>
      <c r="BF26" s="56"/>
      <c r="BG26" s="56"/>
      <c r="BH26" s="56"/>
      <c r="BI26" s="56"/>
      <c r="BJ26" s="56"/>
      <c r="BK26" s="56"/>
      <c r="BL26" s="56"/>
      <c r="BM26" s="56"/>
      <c r="BN26" s="56">
        <v>6</v>
      </c>
      <c r="BO26" s="56">
        <v>5</v>
      </c>
      <c r="BP26" s="56"/>
      <c r="BQ26" s="95"/>
      <c r="BR26" s="89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>
        <v>5</v>
      </c>
      <c r="CE26" s="56">
        <v>2</v>
      </c>
      <c r="CF26" s="56"/>
      <c r="CG26" s="90"/>
      <c r="CH26" s="8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>
        <v>6</v>
      </c>
      <c r="CW26" s="56">
        <v>2</v>
      </c>
      <c r="CX26" s="56"/>
      <c r="CY26" s="95"/>
      <c r="CZ26" s="89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>
        <v>2</v>
      </c>
      <c r="DQ26" s="90">
        <v>1</v>
      </c>
      <c r="DR26" s="8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95"/>
      <c r="EJ26" s="102"/>
      <c r="EK26" s="56"/>
      <c r="EL26" s="56"/>
      <c r="EM26" s="56"/>
      <c r="EN26" s="56"/>
      <c r="EO26" s="56"/>
      <c r="EP26" s="56"/>
      <c r="EQ26" s="56"/>
      <c r="ER26" s="57"/>
      <c r="ES26" s="57"/>
      <c r="ET26" s="57"/>
      <c r="EU26" s="57"/>
      <c r="EV26" s="57"/>
      <c r="EW26" s="57"/>
      <c r="EX26" s="57"/>
      <c r="EY26" s="57"/>
      <c r="EZ26" s="57"/>
      <c r="FA26" s="101"/>
      <c r="FB26" s="100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103"/>
      <c r="FT26" s="102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101"/>
      <c r="GL26" s="83"/>
      <c r="GM26" s="3">
        <f t="shared" si="0"/>
        <v>5</v>
      </c>
      <c r="GN26" s="3">
        <f t="shared" si="1"/>
        <v>5</v>
      </c>
      <c r="GO26" s="3">
        <f t="shared" si="2"/>
        <v>6</v>
      </c>
      <c r="GP26" s="3">
        <f t="shared" si="3"/>
        <v>4</v>
      </c>
      <c r="GQ26" s="3">
        <f t="shared" si="4"/>
        <v>7</v>
      </c>
      <c r="GR26" s="3">
        <f t="shared" si="5"/>
        <v>6</v>
      </c>
      <c r="GS26" s="3">
        <f t="shared" si="6"/>
        <v>5</v>
      </c>
      <c r="GT26" s="3">
        <f t="shared" si="7"/>
        <v>6</v>
      </c>
      <c r="GU26" s="3">
        <f t="shared" si="8"/>
        <v>2</v>
      </c>
      <c r="GV26" s="3">
        <f t="shared" si="9"/>
        <v>46</v>
      </c>
      <c r="GW26" s="161" t="str">
        <f>IF(GV26='Rregjistrimet 9 Vjeçare'!AH26,"Mire","Gabim")</f>
        <v>Mire</v>
      </c>
      <c r="GX26" s="3">
        <f t="shared" si="10"/>
        <v>2</v>
      </c>
      <c r="GY26" s="3">
        <f t="shared" si="11"/>
        <v>3</v>
      </c>
      <c r="GZ26" s="3">
        <f t="shared" si="12"/>
        <v>1</v>
      </c>
      <c r="HA26" s="3">
        <f t="shared" si="13"/>
        <v>1</v>
      </c>
      <c r="HB26" s="3">
        <f t="shared" si="14"/>
        <v>3</v>
      </c>
      <c r="HC26" s="3">
        <f t="shared" si="15"/>
        <v>5</v>
      </c>
      <c r="HD26" s="3">
        <f t="shared" si="16"/>
        <v>2</v>
      </c>
      <c r="HE26" s="3">
        <f t="shared" si="17"/>
        <v>2</v>
      </c>
      <c r="HF26" s="3">
        <f t="shared" si="18"/>
        <v>1</v>
      </c>
      <c r="HG26" s="3">
        <f t="shared" si="19"/>
        <v>20</v>
      </c>
      <c r="HH26" s="161" t="str">
        <f>IF(HG26='Rregjistrimet 9 Vjeçare'!AI26,"Mire","Gabim")</f>
        <v>Mire</v>
      </c>
    </row>
    <row r="27" spans="1:216" ht="14.1" customHeight="1">
      <c r="A27" s="3" t="s">
        <v>348</v>
      </c>
      <c r="B27" s="29" t="s">
        <v>349</v>
      </c>
      <c r="C27" s="28" t="s">
        <v>297</v>
      </c>
      <c r="D27" s="28" t="s">
        <v>297</v>
      </c>
      <c r="E27" s="44" t="s">
        <v>350</v>
      </c>
      <c r="F27" s="44" t="s">
        <v>351</v>
      </c>
      <c r="G27" s="44" t="s">
        <v>352</v>
      </c>
      <c r="H27" s="44" t="s">
        <v>353</v>
      </c>
      <c r="I27" s="28" t="s">
        <v>300</v>
      </c>
      <c r="J27" s="30" t="s">
        <v>301</v>
      </c>
      <c r="K27" s="30" t="s">
        <v>302</v>
      </c>
      <c r="L27" s="28" t="s">
        <v>321</v>
      </c>
      <c r="M27" s="28" t="s">
        <v>303</v>
      </c>
      <c r="N27" s="55"/>
      <c r="O27" s="84"/>
      <c r="P27" s="89">
        <v>32</v>
      </c>
      <c r="Q27" s="56">
        <v>15</v>
      </c>
      <c r="R27" s="56"/>
      <c r="S27" s="90"/>
      <c r="T27" s="86"/>
      <c r="U27" s="56"/>
      <c r="V27" s="56">
        <v>28</v>
      </c>
      <c r="W27" s="56">
        <v>15</v>
      </c>
      <c r="X27" s="56"/>
      <c r="Y27" s="95"/>
      <c r="Z27" s="89"/>
      <c r="AA27" s="56"/>
      <c r="AB27" s="56"/>
      <c r="AC27" s="56"/>
      <c r="AD27" s="56">
        <v>16</v>
      </c>
      <c r="AE27" s="56">
        <v>8</v>
      </c>
      <c r="AF27" s="56"/>
      <c r="AG27" s="90"/>
      <c r="AH27" s="86"/>
      <c r="AI27" s="56"/>
      <c r="AJ27" s="56"/>
      <c r="AK27" s="56"/>
      <c r="AL27" s="56">
        <v>10</v>
      </c>
      <c r="AM27" s="56">
        <v>5</v>
      </c>
      <c r="AN27" s="56">
        <v>26</v>
      </c>
      <c r="AO27" s="56">
        <v>13</v>
      </c>
      <c r="AP27" s="56"/>
      <c r="AQ27" s="95"/>
      <c r="AR27" s="89"/>
      <c r="AS27" s="56"/>
      <c r="AT27" s="56"/>
      <c r="AU27" s="56"/>
      <c r="AV27" s="56"/>
      <c r="AW27" s="56"/>
      <c r="AX27" s="56">
        <v>8</v>
      </c>
      <c r="AY27" s="56">
        <v>1</v>
      </c>
      <c r="AZ27" s="56">
        <v>36</v>
      </c>
      <c r="BA27" s="56">
        <v>20</v>
      </c>
      <c r="BB27" s="57"/>
      <c r="BC27" s="101"/>
      <c r="BD27" s="100"/>
      <c r="BE27" s="57"/>
      <c r="BF27" s="57"/>
      <c r="BG27" s="57"/>
      <c r="BH27" s="57"/>
      <c r="BI27" s="57"/>
      <c r="BJ27" s="57"/>
      <c r="BK27" s="57"/>
      <c r="BL27" s="57">
        <v>8</v>
      </c>
      <c r="BM27" s="57">
        <v>4</v>
      </c>
      <c r="BN27" s="56">
        <v>28</v>
      </c>
      <c r="BO27" s="56">
        <v>16</v>
      </c>
      <c r="BP27" s="56"/>
      <c r="BQ27" s="95"/>
      <c r="BR27" s="89"/>
      <c r="BS27" s="56"/>
      <c r="BT27" s="56"/>
      <c r="BU27" s="56"/>
      <c r="BV27" s="56"/>
      <c r="BW27" s="56"/>
      <c r="BX27" s="56"/>
      <c r="BY27" s="56"/>
      <c r="BZ27" s="56">
        <v>2</v>
      </c>
      <c r="CA27" s="56">
        <v>2</v>
      </c>
      <c r="CB27" s="56">
        <v>9</v>
      </c>
      <c r="CC27" s="56">
        <v>5</v>
      </c>
      <c r="CD27" s="56">
        <v>25</v>
      </c>
      <c r="CE27" s="56">
        <v>9</v>
      </c>
      <c r="CF27" s="56">
        <v>24</v>
      </c>
      <c r="CG27" s="90">
        <v>12</v>
      </c>
      <c r="CH27" s="8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>
        <v>5</v>
      </c>
      <c r="CU27" s="56">
        <v>0</v>
      </c>
      <c r="CV27" s="56">
        <v>13</v>
      </c>
      <c r="CW27" s="56">
        <v>5</v>
      </c>
      <c r="CX27" s="56">
        <v>35</v>
      </c>
      <c r="CY27" s="95">
        <v>15</v>
      </c>
      <c r="CZ27" s="89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>
        <v>1</v>
      </c>
      <c r="DM27" s="56">
        <v>0</v>
      </c>
      <c r="DN27" s="56">
        <v>1</v>
      </c>
      <c r="DO27" s="56">
        <v>1</v>
      </c>
      <c r="DP27" s="56">
        <v>9</v>
      </c>
      <c r="DQ27" s="90">
        <v>4</v>
      </c>
      <c r="DR27" s="8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95"/>
      <c r="EJ27" s="89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90"/>
      <c r="FB27" s="8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95"/>
      <c r="FT27" s="89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90"/>
      <c r="GL27" s="83"/>
      <c r="GM27" s="3">
        <f t="shared" si="0"/>
        <v>32</v>
      </c>
      <c r="GN27" s="3">
        <f t="shared" si="1"/>
        <v>28</v>
      </c>
      <c r="GO27" s="3">
        <f t="shared" si="2"/>
        <v>26</v>
      </c>
      <c r="GP27" s="3">
        <f t="shared" si="3"/>
        <v>34</v>
      </c>
      <c r="GQ27" s="3">
        <f t="shared" si="4"/>
        <v>46</v>
      </c>
      <c r="GR27" s="3">
        <f t="shared" si="5"/>
        <v>37</v>
      </c>
      <c r="GS27" s="3">
        <f t="shared" si="6"/>
        <v>31</v>
      </c>
      <c r="GT27" s="3">
        <f t="shared" si="7"/>
        <v>38</v>
      </c>
      <c r="GU27" s="3">
        <f t="shared" si="8"/>
        <v>44</v>
      </c>
      <c r="GV27" s="3">
        <f t="shared" si="9"/>
        <v>316</v>
      </c>
      <c r="GW27" s="161" t="str">
        <f>IF(GV27='Rregjistrimet 9 Vjeçare'!AH27,"Mire","Gabim")</f>
        <v>Mire</v>
      </c>
      <c r="GX27" s="3">
        <f t="shared" si="10"/>
        <v>15</v>
      </c>
      <c r="GY27" s="3">
        <f t="shared" si="11"/>
        <v>15</v>
      </c>
      <c r="GZ27" s="3">
        <f t="shared" si="12"/>
        <v>13</v>
      </c>
      <c r="HA27" s="3">
        <f t="shared" si="13"/>
        <v>14</v>
      </c>
      <c r="HB27" s="3">
        <f t="shared" si="14"/>
        <v>26</v>
      </c>
      <c r="HC27" s="3">
        <f t="shared" si="15"/>
        <v>21</v>
      </c>
      <c r="HD27" s="3">
        <f t="shared" si="16"/>
        <v>9</v>
      </c>
      <c r="HE27" s="3">
        <f t="shared" si="17"/>
        <v>18</v>
      </c>
      <c r="HF27" s="3">
        <f t="shared" si="18"/>
        <v>19</v>
      </c>
      <c r="HG27" s="3">
        <f t="shared" si="19"/>
        <v>150</v>
      </c>
      <c r="HH27" s="161" t="str">
        <f>IF(HG27='Rregjistrimet 9 Vjeçare'!AI27,"Mire","Gabim")</f>
        <v>Mire</v>
      </c>
    </row>
    <row r="28" spans="1:216" ht="14.1" customHeight="1">
      <c r="A28" s="3" t="s">
        <v>354</v>
      </c>
      <c r="B28" s="29" t="s">
        <v>355</v>
      </c>
      <c r="C28" s="28" t="s">
        <v>297</v>
      </c>
      <c r="D28" s="28" t="s">
        <v>297</v>
      </c>
      <c r="E28" s="44" t="s">
        <v>350</v>
      </c>
      <c r="F28" s="31" t="s">
        <v>356</v>
      </c>
      <c r="G28" s="44" t="s">
        <v>352</v>
      </c>
      <c r="H28" s="44" t="s">
        <v>353</v>
      </c>
      <c r="I28" s="28" t="s">
        <v>300</v>
      </c>
      <c r="J28" s="30" t="s">
        <v>301</v>
      </c>
      <c r="K28" s="30" t="s">
        <v>302</v>
      </c>
      <c r="L28" s="28"/>
      <c r="M28" s="28" t="s">
        <v>303</v>
      </c>
      <c r="N28" s="55"/>
      <c r="O28" s="84"/>
      <c r="P28" s="91">
        <v>16</v>
      </c>
      <c r="Q28" s="55">
        <v>9</v>
      </c>
      <c r="R28" s="55"/>
      <c r="S28" s="92"/>
      <c r="T28" s="87">
        <v>10</v>
      </c>
      <c r="U28" s="55">
        <v>3</v>
      </c>
      <c r="V28" s="55">
        <v>17</v>
      </c>
      <c r="W28" s="55">
        <v>11</v>
      </c>
      <c r="X28" s="55"/>
      <c r="Y28" s="84"/>
      <c r="Z28" s="91"/>
      <c r="AA28" s="55"/>
      <c r="AB28" s="55">
        <v>6</v>
      </c>
      <c r="AC28" s="55">
        <v>4</v>
      </c>
      <c r="AD28" s="56">
        <v>22</v>
      </c>
      <c r="AE28" s="56">
        <v>16</v>
      </c>
      <c r="AF28" s="56"/>
      <c r="AG28" s="90"/>
      <c r="AH28" s="86"/>
      <c r="AI28" s="56"/>
      <c r="AJ28" s="56"/>
      <c r="AK28" s="56"/>
      <c r="AL28" s="56">
        <v>6</v>
      </c>
      <c r="AM28" s="56">
        <v>3</v>
      </c>
      <c r="AN28" s="56">
        <v>14</v>
      </c>
      <c r="AO28" s="56">
        <v>9</v>
      </c>
      <c r="AP28" s="56"/>
      <c r="AQ28" s="95"/>
      <c r="AR28" s="89"/>
      <c r="AS28" s="56"/>
      <c r="AT28" s="56"/>
      <c r="AU28" s="56"/>
      <c r="AV28" s="56">
        <v>2</v>
      </c>
      <c r="AW28" s="56">
        <v>0</v>
      </c>
      <c r="AX28" s="56">
        <v>9</v>
      </c>
      <c r="AY28" s="56">
        <v>3</v>
      </c>
      <c r="AZ28" s="56">
        <v>26</v>
      </c>
      <c r="BA28" s="56">
        <v>13</v>
      </c>
      <c r="BB28" s="56"/>
      <c r="BC28" s="90"/>
      <c r="BD28" s="86"/>
      <c r="BE28" s="56"/>
      <c r="BF28" s="56"/>
      <c r="BG28" s="56"/>
      <c r="BH28" s="56"/>
      <c r="BI28" s="56"/>
      <c r="BJ28" s="56"/>
      <c r="BK28" s="56"/>
      <c r="BL28" s="56">
        <v>7</v>
      </c>
      <c r="BM28" s="56">
        <v>4</v>
      </c>
      <c r="BN28" s="56">
        <v>13</v>
      </c>
      <c r="BO28" s="56">
        <v>6</v>
      </c>
      <c r="BP28" s="56"/>
      <c r="BQ28" s="95"/>
      <c r="BR28" s="89"/>
      <c r="BS28" s="56"/>
      <c r="BT28" s="56"/>
      <c r="BU28" s="56"/>
      <c r="BV28" s="56"/>
      <c r="BW28" s="56"/>
      <c r="BX28" s="56"/>
      <c r="BY28" s="56"/>
      <c r="BZ28" s="56"/>
      <c r="CA28" s="56"/>
      <c r="CB28" s="56">
        <v>11</v>
      </c>
      <c r="CC28" s="56">
        <v>7</v>
      </c>
      <c r="CD28" s="56">
        <v>15</v>
      </c>
      <c r="CE28" s="56">
        <v>6</v>
      </c>
      <c r="CF28" s="56"/>
      <c r="CG28" s="90"/>
      <c r="CH28" s="8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>
        <v>18</v>
      </c>
      <c r="CU28" s="56">
        <v>7</v>
      </c>
      <c r="CV28" s="56">
        <v>29</v>
      </c>
      <c r="CW28" s="56">
        <v>16</v>
      </c>
      <c r="CX28" s="56"/>
      <c r="CY28" s="95"/>
      <c r="CZ28" s="89"/>
      <c r="DA28" s="56"/>
      <c r="DB28" s="56"/>
      <c r="DC28" s="56"/>
      <c r="DD28" s="56"/>
      <c r="DE28" s="56"/>
      <c r="DF28" s="56"/>
      <c r="DG28" s="56"/>
      <c r="DH28" s="56"/>
      <c r="DI28" s="56"/>
      <c r="DJ28" s="56">
        <v>1</v>
      </c>
      <c r="DK28" s="56">
        <v>1</v>
      </c>
      <c r="DL28" s="56">
        <v>1</v>
      </c>
      <c r="DM28" s="56">
        <v>0</v>
      </c>
      <c r="DN28" s="56">
        <v>2</v>
      </c>
      <c r="DO28" s="56">
        <v>1</v>
      </c>
      <c r="DP28" s="56">
        <v>21</v>
      </c>
      <c r="DQ28" s="90">
        <v>9</v>
      </c>
      <c r="DR28" s="8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>
        <v>1</v>
      </c>
      <c r="EE28" s="56">
        <v>1</v>
      </c>
      <c r="EF28" s="56">
        <v>2</v>
      </c>
      <c r="EG28" s="56">
        <v>1</v>
      </c>
      <c r="EH28" s="56">
        <v>15</v>
      </c>
      <c r="EI28" s="95">
        <v>6</v>
      </c>
      <c r="EJ28" s="89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90"/>
      <c r="FB28" s="8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>
        <v>1</v>
      </c>
      <c r="FQ28" s="56">
        <v>0</v>
      </c>
      <c r="FR28" s="56"/>
      <c r="FS28" s="95"/>
      <c r="FT28" s="89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90"/>
      <c r="GL28" s="83"/>
      <c r="GM28" s="3">
        <f t="shared" si="0"/>
        <v>26</v>
      </c>
      <c r="GN28" s="3">
        <f t="shared" si="1"/>
        <v>23</v>
      </c>
      <c r="GO28" s="3">
        <f t="shared" si="2"/>
        <v>30</v>
      </c>
      <c r="GP28" s="3">
        <f t="shared" si="3"/>
        <v>23</v>
      </c>
      <c r="GQ28" s="3">
        <f t="shared" si="4"/>
        <v>33</v>
      </c>
      <c r="GR28" s="3">
        <f t="shared" si="5"/>
        <v>25</v>
      </c>
      <c r="GS28" s="3">
        <f t="shared" si="6"/>
        <v>35</v>
      </c>
      <c r="GT28" s="3">
        <f t="shared" si="7"/>
        <v>34</v>
      </c>
      <c r="GU28" s="3">
        <f t="shared" si="8"/>
        <v>36</v>
      </c>
      <c r="GV28" s="3">
        <f t="shared" si="9"/>
        <v>265</v>
      </c>
      <c r="GW28" s="161" t="str">
        <f>IF(GV28='Rregjistrimet 9 Vjeçare'!AH28,"Mire","Gabim")</f>
        <v>Mire</v>
      </c>
      <c r="GX28" s="3">
        <f t="shared" si="10"/>
        <v>12</v>
      </c>
      <c r="GY28" s="3">
        <f t="shared" si="11"/>
        <v>15</v>
      </c>
      <c r="GZ28" s="3">
        <f t="shared" si="12"/>
        <v>19</v>
      </c>
      <c r="HA28" s="3">
        <f t="shared" si="13"/>
        <v>12</v>
      </c>
      <c r="HB28" s="3">
        <f t="shared" si="14"/>
        <v>17</v>
      </c>
      <c r="HC28" s="3">
        <f t="shared" si="15"/>
        <v>14</v>
      </c>
      <c r="HD28" s="3">
        <f t="shared" si="16"/>
        <v>14</v>
      </c>
      <c r="HE28" s="3">
        <f t="shared" si="17"/>
        <v>18</v>
      </c>
      <c r="HF28" s="3">
        <f t="shared" si="18"/>
        <v>15</v>
      </c>
      <c r="HG28" s="3">
        <f t="shared" si="19"/>
        <v>136</v>
      </c>
      <c r="HH28" s="161" t="str">
        <f>IF(HG28='Rregjistrimet 9 Vjeçare'!AI28,"Mire","Gabim")</f>
        <v>Mire</v>
      </c>
    </row>
    <row r="29" spans="1:216" ht="14.1" customHeight="1">
      <c r="A29" s="3" t="s">
        <v>357</v>
      </c>
      <c r="B29" s="29" t="s">
        <v>358</v>
      </c>
      <c r="C29" s="28" t="s">
        <v>297</v>
      </c>
      <c r="D29" s="28" t="s">
        <v>297</v>
      </c>
      <c r="E29" s="44" t="s">
        <v>350</v>
      </c>
      <c r="F29" s="32" t="s">
        <v>359</v>
      </c>
      <c r="G29" s="44" t="s">
        <v>352</v>
      </c>
      <c r="H29" s="44" t="s">
        <v>353</v>
      </c>
      <c r="I29" s="28" t="s">
        <v>300</v>
      </c>
      <c r="J29" s="30" t="s">
        <v>301</v>
      </c>
      <c r="K29" s="30" t="s">
        <v>302</v>
      </c>
      <c r="L29" s="28"/>
      <c r="M29" s="28" t="s">
        <v>303</v>
      </c>
      <c r="N29" s="55"/>
      <c r="O29" s="84"/>
      <c r="P29" s="91">
        <v>36</v>
      </c>
      <c r="Q29" s="55">
        <v>20</v>
      </c>
      <c r="R29" s="55">
        <v>1</v>
      </c>
      <c r="S29" s="92">
        <v>0</v>
      </c>
      <c r="T29" s="87">
        <v>17</v>
      </c>
      <c r="U29" s="55">
        <v>6</v>
      </c>
      <c r="V29" s="55">
        <v>30</v>
      </c>
      <c r="W29" s="55">
        <v>15</v>
      </c>
      <c r="X29" s="55"/>
      <c r="Y29" s="84"/>
      <c r="Z29" s="91"/>
      <c r="AA29" s="55"/>
      <c r="AB29" s="55">
        <v>15</v>
      </c>
      <c r="AC29" s="55">
        <v>6</v>
      </c>
      <c r="AD29" s="55">
        <v>32</v>
      </c>
      <c r="AE29" s="55">
        <v>16</v>
      </c>
      <c r="AF29" s="55">
        <v>1</v>
      </c>
      <c r="AG29" s="92">
        <v>1</v>
      </c>
      <c r="AH29" s="87"/>
      <c r="AI29" s="55"/>
      <c r="AJ29" s="55"/>
      <c r="AK29" s="55"/>
      <c r="AL29" s="55">
        <v>12</v>
      </c>
      <c r="AM29" s="55">
        <v>8</v>
      </c>
      <c r="AN29" s="56">
        <v>38</v>
      </c>
      <c r="AO29" s="56">
        <v>17</v>
      </c>
      <c r="AP29" s="56">
        <v>1</v>
      </c>
      <c r="AQ29" s="95">
        <v>1</v>
      </c>
      <c r="AR29" s="89"/>
      <c r="AS29" s="56"/>
      <c r="AT29" s="56"/>
      <c r="AU29" s="56"/>
      <c r="AV29" s="56"/>
      <c r="AW29" s="56"/>
      <c r="AX29" s="56">
        <v>14</v>
      </c>
      <c r="AY29" s="56">
        <v>6</v>
      </c>
      <c r="AZ29" s="56">
        <v>38</v>
      </c>
      <c r="BA29" s="56">
        <v>21</v>
      </c>
      <c r="BB29" s="56"/>
      <c r="BC29" s="90"/>
      <c r="BD29" s="86"/>
      <c r="BE29" s="56"/>
      <c r="BF29" s="56"/>
      <c r="BG29" s="56"/>
      <c r="BH29" s="56"/>
      <c r="BI29" s="56"/>
      <c r="BJ29" s="56"/>
      <c r="BK29" s="56"/>
      <c r="BL29" s="56">
        <v>22</v>
      </c>
      <c r="BM29" s="56">
        <v>10</v>
      </c>
      <c r="BN29" s="56">
        <v>45</v>
      </c>
      <c r="BO29" s="56">
        <v>27</v>
      </c>
      <c r="BP29" s="56"/>
      <c r="BQ29" s="95"/>
      <c r="BR29" s="89"/>
      <c r="BS29" s="56"/>
      <c r="BT29" s="56"/>
      <c r="BU29" s="56"/>
      <c r="BV29" s="56"/>
      <c r="BW29" s="56"/>
      <c r="BX29" s="56"/>
      <c r="BY29" s="56"/>
      <c r="BZ29" s="56">
        <v>1</v>
      </c>
      <c r="CA29" s="56">
        <v>0</v>
      </c>
      <c r="CB29" s="56">
        <v>22</v>
      </c>
      <c r="CC29" s="56">
        <v>7</v>
      </c>
      <c r="CD29" s="56">
        <v>36</v>
      </c>
      <c r="CE29" s="56">
        <v>17</v>
      </c>
      <c r="CF29" s="56"/>
      <c r="CG29" s="90"/>
      <c r="CH29" s="86"/>
      <c r="CI29" s="56"/>
      <c r="CJ29" s="56"/>
      <c r="CK29" s="56"/>
      <c r="CL29" s="56"/>
      <c r="CM29" s="56"/>
      <c r="CN29" s="56"/>
      <c r="CO29" s="56"/>
      <c r="CP29" s="56"/>
      <c r="CQ29" s="56"/>
      <c r="CR29" s="56">
        <v>4</v>
      </c>
      <c r="CS29" s="56">
        <v>1</v>
      </c>
      <c r="CT29" s="56">
        <v>24</v>
      </c>
      <c r="CU29" s="56">
        <v>14</v>
      </c>
      <c r="CV29" s="56">
        <v>20</v>
      </c>
      <c r="CW29" s="56">
        <v>10</v>
      </c>
      <c r="CX29" s="56"/>
      <c r="CY29" s="95"/>
      <c r="CZ29" s="89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>
        <v>26</v>
      </c>
      <c r="DO29" s="56">
        <v>11</v>
      </c>
      <c r="DP29" s="56">
        <v>29</v>
      </c>
      <c r="DQ29" s="90">
        <v>13</v>
      </c>
      <c r="DR29" s="8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>
        <v>28</v>
      </c>
      <c r="EI29" s="95">
        <v>12</v>
      </c>
      <c r="EJ29" s="89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90"/>
      <c r="FB29" s="8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95"/>
      <c r="FT29" s="89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90"/>
      <c r="GL29" s="153"/>
      <c r="GM29" s="3">
        <f t="shared" si="0"/>
        <v>53</v>
      </c>
      <c r="GN29" s="3">
        <f t="shared" si="1"/>
        <v>46</v>
      </c>
      <c r="GO29" s="3">
        <f t="shared" si="2"/>
        <v>44</v>
      </c>
      <c r="GP29" s="3">
        <f t="shared" si="3"/>
        <v>53</v>
      </c>
      <c r="GQ29" s="3">
        <f t="shared" si="4"/>
        <v>62</v>
      </c>
      <c r="GR29" s="3">
        <f t="shared" si="5"/>
        <v>71</v>
      </c>
      <c r="GS29" s="3">
        <f t="shared" si="6"/>
        <v>60</v>
      </c>
      <c r="GT29" s="3">
        <f t="shared" si="7"/>
        <v>46</v>
      </c>
      <c r="GU29" s="3">
        <f t="shared" si="8"/>
        <v>57</v>
      </c>
      <c r="GV29" s="3">
        <f t="shared" si="9"/>
        <v>492</v>
      </c>
      <c r="GW29" s="161" t="str">
        <f>IF(GV29='Rregjistrimet 9 Vjeçare'!AH29,"Mire","Gabim")</f>
        <v>Mire</v>
      </c>
      <c r="GX29" s="3">
        <f t="shared" si="10"/>
        <v>26</v>
      </c>
      <c r="GY29" s="3">
        <f t="shared" si="11"/>
        <v>21</v>
      </c>
      <c r="GZ29" s="3">
        <f t="shared" si="12"/>
        <v>24</v>
      </c>
      <c r="HA29" s="3">
        <f t="shared" si="13"/>
        <v>24</v>
      </c>
      <c r="HB29" s="3">
        <f t="shared" si="14"/>
        <v>32</v>
      </c>
      <c r="HC29" s="3">
        <f t="shared" si="15"/>
        <v>35</v>
      </c>
      <c r="HD29" s="3">
        <f t="shared" si="16"/>
        <v>31</v>
      </c>
      <c r="HE29" s="3">
        <f t="shared" si="17"/>
        <v>21</v>
      </c>
      <c r="HF29" s="3">
        <f t="shared" si="18"/>
        <v>25</v>
      </c>
      <c r="HG29" s="3">
        <f t="shared" si="19"/>
        <v>239</v>
      </c>
      <c r="HH29" s="161" t="str">
        <f>IF(HG29='Rregjistrimet 9 Vjeçare'!AI29,"Mire","Gabim")</f>
        <v>Mire</v>
      </c>
    </row>
    <row r="30" spans="1:216" ht="14.1" customHeight="1">
      <c r="A30" s="3" t="s">
        <v>360</v>
      </c>
      <c r="B30" s="31" t="s">
        <v>361</v>
      </c>
      <c r="C30" s="28" t="s">
        <v>297</v>
      </c>
      <c r="D30" s="28" t="s">
        <v>297</v>
      </c>
      <c r="E30" s="44" t="s">
        <v>350</v>
      </c>
      <c r="F30" s="44" t="s">
        <v>362</v>
      </c>
      <c r="G30" s="44" t="s">
        <v>352</v>
      </c>
      <c r="H30" s="44" t="s">
        <v>353</v>
      </c>
      <c r="I30" s="28" t="s">
        <v>300</v>
      </c>
      <c r="J30" s="30" t="s">
        <v>301</v>
      </c>
      <c r="K30" s="30" t="s">
        <v>302</v>
      </c>
      <c r="L30" s="28" t="s">
        <v>52</v>
      </c>
      <c r="M30" s="28" t="s">
        <v>303</v>
      </c>
      <c r="N30" s="55"/>
      <c r="O30" s="84"/>
      <c r="P30" s="89">
        <v>20</v>
      </c>
      <c r="Q30" s="56">
        <v>5</v>
      </c>
      <c r="R30" s="55"/>
      <c r="S30" s="92"/>
      <c r="T30" s="86">
        <v>2</v>
      </c>
      <c r="U30" s="56">
        <v>1</v>
      </c>
      <c r="V30" s="56">
        <v>19</v>
      </c>
      <c r="W30" s="56">
        <v>8</v>
      </c>
      <c r="X30" s="55"/>
      <c r="Y30" s="84"/>
      <c r="Z30" s="91"/>
      <c r="AA30" s="55"/>
      <c r="AB30" s="56">
        <v>5</v>
      </c>
      <c r="AC30" s="56">
        <v>3</v>
      </c>
      <c r="AD30" s="56">
        <v>6</v>
      </c>
      <c r="AE30" s="56">
        <v>5</v>
      </c>
      <c r="AF30" s="55"/>
      <c r="AG30" s="92"/>
      <c r="AH30" s="87"/>
      <c r="AI30" s="55"/>
      <c r="AJ30" s="55"/>
      <c r="AK30" s="55"/>
      <c r="AL30" s="56">
        <v>28</v>
      </c>
      <c r="AM30" s="56">
        <v>7</v>
      </c>
      <c r="AN30" s="56">
        <v>18</v>
      </c>
      <c r="AO30" s="56">
        <v>7</v>
      </c>
      <c r="AP30" s="56"/>
      <c r="AQ30" s="95"/>
      <c r="AR30" s="89"/>
      <c r="AS30" s="56"/>
      <c r="AT30" s="56"/>
      <c r="AU30" s="56"/>
      <c r="AV30" s="56"/>
      <c r="AW30" s="56"/>
      <c r="AX30" s="56">
        <v>4</v>
      </c>
      <c r="AY30" s="56">
        <v>2</v>
      </c>
      <c r="AZ30" s="56">
        <v>26</v>
      </c>
      <c r="BA30" s="56">
        <v>12</v>
      </c>
      <c r="BB30" s="57"/>
      <c r="BC30" s="90"/>
      <c r="BD30" s="86"/>
      <c r="BE30" s="56"/>
      <c r="BF30" s="56"/>
      <c r="BG30" s="56"/>
      <c r="BH30" s="56"/>
      <c r="BI30" s="56"/>
      <c r="BJ30" s="56"/>
      <c r="BK30" s="56"/>
      <c r="BL30" s="56">
        <v>11</v>
      </c>
      <c r="BM30" s="56">
        <v>5</v>
      </c>
      <c r="BN30" s="56">
        <v>5</v>
      </c>
      <c r="BO30" s="56">
        <v>2</v>
      </c>
      <c r="BP30" s="56"/>
      <c r="BQ30" s="95"/>
      <c r="BR30" s="89"/>
      <c r="BS30" s="56"/>
      <c r="BT30" s="56"/>
      <c r="BU30" s="56"/>
      <c r="BV30" s="56"/>
      <c r="BW30" s="56"/>
      <c r="BX30" s="56"/>
      <c r="BY30" s="56"/>
      <c r="BZ30" s="56"/>
      <c r="CA30" s="56"/>
      <c r="CB30" s="56">
        <v>32</v>
      </c>
      <c r="CC30" s="56">
        <v>14</v>
      </c>
      <c r="CD30" s="56">
        <v>20</v>
      </c>
      <c r="CE30" s="56">
        <v>10</v>
      </c>
      <c r="CF30" s="56"/>
      <c r="CG30" s="90"/>
      <c r="CH30" s="8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>
        <v>8</v>
      </c>
      <c r="CU30" s="56">
        <v>7</v>
      </c>
      <c r="CV30" s="56">
        <v>19</v>
      </c>
      <c r="CW30" s="56">
        <v>13</v>
      </c>
      <c r="CX30" s="56"/>
      <c r="CY30" s="95"/>
      <c r="CZ30" s="89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>
        <v>6</v>
      </c>
      <c r="DO30" s="56">
        <v>0</v>
      </c>
      <c r="DP30" s="56">
        <v>17</v>
      </c>
      <c r="DQ30" s="90">
        <v>8</v>
      </c>
      <c r="DR30" s="8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>
        <v>11</v>
      </c>
      <c r="EI30" s="95">
        <v>5</v>
      </c>
      <c r="EJ30" s="89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90"/>
      <c r="FB30" s="8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>
        <v>3</v>
      </c>
      <c r="FQ30" s="56">
        <v>1</v>
      </c>
      <c r="FR30" s="56">
        <v>3</v>
      </c>
      <c r="FS30" s="95">
        <v>2</v>
      </c>
      <c r="FT30" s="89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90"/>
      <c r="GL30" s="153"/>
      <c r="GM30" s="3">
        <f t="shared" si="0"/>
        <v>22</v>
      </c>
      <c r="GN30" s="3">
        <f t="shared" si="1"/>
        <v>24</v>
      </c>
      <c r="GO30" s="3">
        <f t="shared" si="2"/>
        <v>34</v>
      </c>
      <c r="GP30" s="3">
        <f t="shared" si="3"/>
        <v>22</v>
      </c>
      <c r="GQ30" s="3">
        <f t="shared" si="4"/>
        <v>37</v>
      </c>
      <c r="GR30" s="3">
        <f t="shared" si="5"/>
        <v>37</v>
      </c>
      <c r="GS30" s="3">
        <f t="shared" si="6"/>
        <v>28</v>
      </c>
      <c r="GT30" s="3">
        <f t="shared" si="7"/>
        <v>28</v>
      </c>
      <c r="GU30" s="3">
        <f t="shared" si="8"/>
        <v>31</v>
      </c>
      <c r="GV30" s="3">
        <f t="shared" si="9"/>
        <v>263</v>
      </c>
      <c r="GW30" s="161" t="str">
        <f>IF(GV30='Rregjistrimet 9 Vjeçare'!AH30,"Mire","Gabim")</f>
        <v>Mire</v>
      </c>
      <c r="GX30" s="3">
        <f t="shared" si="10"/>
        <v>6</v>
      </c>
      <c r="GY30" s="3">
        <f t="shared" si="11"/>
        <v>11</v>
      </c>
      <c r="GZ30" s="3">
        <f t="shared" si="12"/>
        <v>12</v>
      </c>
      <c r="HA30" s="3">
        <f t="shared" si="13"/>
        <v>9</v>
      </c>
      <c r="HB30" s="3">
        <f t="shared" si="14"/>
        <v>17</v>
      </c>
      <c r="HC30" s="3">
        <f t="shared" si="15"/>
        <v>16</v>
      </c>
      <c r="HD30" s="3">
        <f t="shared" si="16"/>
        <v>17</v>
      </c>
      <c r="HE30" s="3">
        <f t="shared" si="17"/>
        <v>14</v>
      </c>
      <c r="HF30" s="3">
        <f t="shared" si="18"/>
        <v>15</v>
      </c>
      <c r="HG30" s="3">
        <f t="shared" si="19"/>
        <v>117</v>
      </c>
      <c r="HH30" s="161" t="str">
        <f>IF(HG30='Rregjistrimet 9 Vjeçare'!AI30,"Mire","Gabim")</f>
        <v>Mire</v>
      </c>
    </row>
    <row r="31" spans="1:216" ht="14.1" customHeight="1">
      <c r="A31" s="3" t="s">
        <v>363</v>
      </c>
      <c r="B31" s="31" t="s">
        <v>364</v>
      </c>
      <c r="C31" s="28" t="s">
        <v>297</v>
      </c>
      <c r="D31" s="28" t="s">
        <v>297</v>
      </c>
      <c r="E31" s="44" t="s">
        <v>350</v>
      </c>
      <c r="F31" s="31" t="s">
        <v>365</v>
      </c>
      <c r="G31" s="44" t="s">
        <v>352</v>
      </c>
      <c r="H31" s="44" t="s">
        <v>353</v>
      </c>
      <c r="I31" s="28" t="s">
        <v>300</v>
      </c>
      <c r="J31" s="30" t="s">
        <v>301</v>
      </c>
      <c r="K31" s="30" t="s">
        <v>302</v>
      </c>
      <c r="L31" s="28"/>
      <c r="M31" s="28" t="s">
        <v>303</v>
      </c>
      <c r="N31" s="55"/>
      <c r="O31" s="84"/>
      <c r="P31" s="91">
        <v>33</v>
      </c>
      <c r="Q31" s="55">
        <v>25</v>
      </c>
      <c r="R31" s="55">
        <v>5</v>
      </c>
      <c r="S31" s="92">
        <v>1</v>
      </c>
      <c r="T31" s="86">
        <v>3</v>
      </c>
      <c r="U31" s="56">
        <v>1</v>
      </c>
      <c r="V31" s="56">
        <v>46</v>
      </c>
      <c r="W31" s="56">
        <v>26</v>
      </c>
      <c r="X31" s="56">
        <v>3</v>
      </c>
      <c r="Y31" s="95">
        <v>1</v>
      </c>
      <c r="Z31" s="89"/>
      <c r="AA31" s="56"/>
      <c r="AB31" s="56">
        <v>6</v>
      </c>
      <c r="AC31" s="56">
        <v>5</v>
      </c>
      <c r="AD31" s="56">
        <v>48</v>
      </c>
      <c r="AE31" s="56">
        <v>27</v>
      </c>
      <c r="AF31" s="56"/>
      <c r="AG31" s="90"/>
      <c r="AH31" s="86"/>
      <c r="AI31" s="56"/>
      <c r="AJ31" s="56"/>
      <c r="AK31" s="56"/>
      <c r="AL31" s="56">
        <v>15</v>
      </c>
      <c r="AM31" s="56">
        <v>7</v>
      </c>
      <c r="AN31" s="56">
        <v>54</v>
      </c>
      <c r="AO31" s="56">
        <v>28</v>
      </c>
      <c r="AP31" s="56">
        <v>3</v>
      </c>
      <c r="AQ31" s="95">
        <v>2</v>
      </c>
      <c r="AR31" s="89"/>
      <c r="AS31" s="56"/>
      <c r="AT31" s="56"/>
      <c r="AU31" s="56"/>
      <c r="AV31" s="56">
        <v>3</v>
      </c>
      <c r="AW31" s="56">
        <v>3</v>
      </c>
      <c r="AX31" s="56">
        <v>18</v>
      </c>
      <c r="AY31" s="56">
        <v>7</v>
      </c>
      <c r="AZ31" s="56">
        <v>36</v>
      </c>
      <c r="BA31" s="56">
        <v>20</v>
      </c>
      <c r="BB31" s="56"/>
      <c r="BC31" s="90"/>
      <c r="BD31" s="86"/>
      <c r="BE31" s="56"/>
      <c r="BF31" s="56"/>
      <c r="BG31" s="56"/>
      <c r="BH31" s="56">
        <v>1</v>
      </c>
      <c r="BI31" s="56">
        <v>1</v>
      </c>
      <c r="BJ31" s="56">
        <v>1</v>
      </c>
      <c r="BK31" s="56">
        <v>0</v>
      </c>
      <c r="BL31" s="56">
        <v>12</v>
      </c>
      <c r="BM31" s="56">
        <v>2</v>
      </c>
      <c r="BN31" s="56">
        <v>45</v>
      </c>
      <c r="BO31" s="56">
        <v>15</v>
      </c>
      <c r="BP31" s="56"/>
      <c r="BQ31" s="95"/>
      <c r="BR31" s="89"/>
      <c r="BS31" s="56"/>
      <c r="BT31" s="56"/>
      <c r="BU31" s="56"/>
      <c r="BV31" s="56"/>
      <c r="BW31" s="56"/>
      <c r="BX31" s="56"/>
      <c r="BY31" s="56"/>
      <c r="BZ31" s="56"/>
      <c r="CA31" s="56"/>
      <c r="CB31" s="56">
        <v>18</v>
      </c>
      <c r="CC31" s="56">
        <v>8</v>
      </c>
      <c r="CD31" s="56">
        <v>40</v>
      </c>
      <c r="CE31" s="56">
        <v>19</v>
      </c>
      <c r="CF31" s="56">
        <v>4</v>
      </c>
      <c r="CG31" s="90">
        <v>1</v>
      </c>
      <c r="CH31" s="86"/>
      <c r="CI31" s="56"/>
      <c r="CJ31" s="56"/>
      <c r="CK31" s="56"/>
      <c r="CL31" s="56">
        <v>1</v>
      </c>
      <c r="CM31" s="56">
        <v>0</v>
      </c>
      <c r="CN31" s="56"/>
      <c r="CO31" s="56"/>
      <c r="CP31" s="56">
        <v>1</v>
      </c>
      <c r="CQ31" s="56">
        <v>0</v>
      </c>
      <c r="CR31" s="56">
        <v>3</v>
      </c>
      <c r="CS31" s="56">
        <v>2</v>
      </c>
      <c r="CT31" s="56">
        <v>29</v>
      </c>
      <c r="CU31" s="56">
        <v>14</v>
      </c>
      <c r="CV31" s="56">
        <v>44</v>
      </c>
      <c r="CW31" s="56">
        <v>12</v>
      </c>
      <c r="CX31" s="56"/>
      <c r="CY31" s="95"/>
      <c r="CZ31" s="89"/>
      <c r="DA31" s="56"/>
      <c r="DB31" s="56"/>
      <c r="DC31" s="56"/>
      <c r="DD31" s="56"/>
      <c r="DE31" s="56"/>
      <c r="DF31" s="56"/>
      <c r="DG31" s="56"/>
      <c r="DH31" s="56">
        <v>2</v>
      </c>
      <c r="DI31" s="56">
        <v>1</v>
      </c>
      <c r="DJ31" s="56">
        <v>2</v>
      </c>
      <c r="DK31" s="56">
        <v>1</v>
      </c>
      <c r="DL31" s="56">
        <v>2</v>
      </c>
      <c r="DM31" s="56">
        <v>0</v>
      </c>
      <c r="DN31" s="56">
        <v>23</v>
      </c>
      <c r="DO31" s="56">
        <v>13</v>
      </c>
      <c r="DP31" s="56">
        <v>37</v>
      </c>
      <c r="DQ31" s="90">
        <v>16</v>
      </c>
      <c r="DR31" s="86"/>
      <c r="DS31" s="56"/>
      <c r="DT31" s="56"/>
      <c r="DU31" s="56"/>
      <c r="DV31" s="56"/>
      <c r="DW31" s="56"/>
      <c r="DX31" s="56"/>
      <c r="DY31" s="56"/>
      <c r="DZ31" s="56">
        <v>1</v>
      </c>
      <c r="EA31" s="56">
        <v>1</v>
      </c>
      <c r="EB31" s="56">
        <v>2</v>
      </c>
      <c r="EC31" s="56">
        <v>1</v>
      </c>
      <c r="ED31" s="56">
        <v>1</v>
      </c>
      <c r="EE31" s="56">
        <v>1</v>
      </c>
      <c r="EF31" s="56">
        <v>2</v>
      </c>
      <c r="EG31" s="56">
        <v>0</v>
      </c>
      <c r="EH31" s="56">
        <v>16</v>
      </c>
      <c r="EI31" s="95">
        <v>6</v>
      </c>
      <c r="EJ31" s="89"/>
      <c r="EK31" s="56"/>
      <c r="EL31" s="56"/>
      <c r="EM31" s="56"/>
      <c r="EN31" s="56">
        <v>1</v>
      </c>
      <c r="EO31" s="56">
        <v>0</v>
      </c>
      <c r="EP31" s="56"/>
      <c r="EQ31" s="56"/>
      <c r="ER31" s="56">
        <v>2</v>
      </c>
      <c r="ES31" s="56">
        <v>1</v>
      </c>
      <c r="ET31" s="56">
        <v>1</v>
      </c>
      <c r="EU31" s="56">
        <v>1</v>
      </c>
      <c r="EV31" s="56"/>
      <c r="EW31" s="56"/>
      <c r="EX31" s="56"/>
      <c r="EY31" s="56"/>
      <c r="EZ31" s="56">
        <v>1</v>
      </c>
      <c r="FA31" s="90">
        <v>0</v>
      </c>
      <c r="FB31" s="86"/>
      <c r="FC31" s="56"/>
      <c r="FD31" s="56"/>
      <c r="FE31" s="56"/>
      <c r="FF31" s="56"/>
      <c r="FG31" s="56"/>
      <c r="FH31" s="56"/>
      <c r="FI31" s="56"/>
      <c r="FJ31" s="56"/>
      <c r="FK31" s="56"/>
      <c r="FL31" s="56">
        <v>1</v>
      </c>
      <c r="FM31" s="56">
        <v>1</v>
      </c>
      <c r="FN31" s="56"/>
      <c r="FO31" s="56"/>
      <c r="FP31" s="56"/>
      <c r="FQ31" s="56"/>
      <c r="FR31" s="56">
        <v>3</v>
      </c>
      <c r="FS31" s="95">
        <v>1</v>
      </c>
      <c r="FT31" s="89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90"/>
      <c r="GL31" s="153"/>
      <c r="GM31" s="3">
        <f t="shared" si="0"/>
        <v>36</v>
      </c>
      <c r="GN31" s="3">
        <f t="shared" si="1"/>
        <v>57</v>
      </c>
      <c r="GO31" s="3">
        <f t="shared" si="2"/>
        <v>72</v>
      </c>
      <c r="GP31" s="3">
        <f t="shared" si="3"/>
        <v>73</v>
      </c>
      <c r="GQ31" s="3">
        <f t="shared" si="4"/>
        <v>57</v>
      </c>
      <c r="GR31" s="3">
        <f t="shared" si="5"/>
        <v>72</v>
      </c>
      <c r="GS31" s="3">
        <f t="shared" si="6"/>
        <v>72</v>
      </c>
      <c r="GT31" s="3">
        <f t="shared" si="7"/>
        <v>73</v>
      </c>
      <c r="GU31" s="3">
        <f t="shared" si="8"/>
        <v>57</v>
      </c>
      <c r="GV31" s="3">
        <f t="shared" si="9"/>
        <v>569</v>
      </c>
      <c r="GW31" s="161" t="str">
        <f>IF(GV31='Rregjistrimet 9 Vjeçare'!AH31,"Mire","Gabim")</f>
        <v>Mire</v>
      </c>
      <c r="GX31" s="3">
        <f t="shared" si="10"/>
        <v>26</v>
      </c>
      <c r="GY31" s="3">
        <f t="shared" si="11"/>
        <v>32</v>
      </c>
      <c r="GZ31" s="3">
        <f t="shared" si="12"/>
        <v>39</v>
      </c>
      <c r="HA31" s="3">
        <f t="shared" si="13"/>
        <v>35</v>
      </c>
      <c r="HB31" s="3">
        <f t="shared" si="14"/>
        <v>27</v>
      </c>
      <c r="HC31" s="3">
        <f t="shared" si="15"/>
        <v>29</v>
      </c>
      <c r="HD31" s="3">
        <f t="shared" si="16"/>
        <v>34</v>
      </c>
      <c r="HE31" s="3">
        <f t="shared" si="17"/>
        <v>26</v>
      </c>
      <c r="HF31" s="3">
        <f t="shared" si="18"/>
        <v>23</v>
      </c>
      <c r="HG31" s="3">
        <f t="shared" si="19"/>
        <v>271</v>
      </c>
      <c r="HH31" s="161" t="str">
        <f>IF(HG31='Rregjistrimet 9 Vjeçare'!AI31,"Mire","Gabim")</f>
        <v>Mire</v>
      </c>
    </row>
    <row r="32" spans="1:216" ht="14.1" customHeight="1">
      <c r="A32" s="3" t="s">
        <v>366</v>
      </c>
      <c r="B32" s="31" t="s">
        <v>367</v>
      </c>
      <c r="C32" s="28" t="s">
        <v>297</v>
      </c>
      <c r="D32" s="28" t="s">
        <v>297</v>
      </c>
      <c r="E32" s="44" t="s">
        <v>350</v>
      </c>
      <c r="F32" s="32" t="s">
        <v>368</v>
      </c>
      <c r="G32" s="44" t="s">
        <v>352</v>
      </c>
      <c r="H32" s="44" t="s">
        <v>353</v>
      </c>
      <c r="I32" s="28" t="s">
        <v>300</v>
      </c>
      <c r="J32" s="30" t="s">
        <v>301</v>
      </c>
      <c r="K32" s="30" t="s">
        <v>302</v>
      </c>
      <c r="L32" s="28"/>
      <c r="M32" s="28" t="s">
        <v>303</v>
      </c>
      <c r="N32" s="55"/>
      <c r="O32" s="84"/>
      <c r="P32" s="91">
        <v>20</v>
      </c>
      <c r="Q32" s="55">
        <v>10</v>
      </c>
      <c r="R32" s="55"/>
      <c r="S32" s="92"/>
      <c r="T32" s="86">
        <v>5</v>
      </c>
      <c r="U32" s="56">
        <v>5</v>
      </c>
      <c r="V32" s="56">
        <v>20</v>
      </c>
      <c r="W32" s="56">
        <v>15</v>
      </c>
      <c r="X32" s="56"/>
      <c r="Y32" s="95"/>
      <c r="Z32" s="89"/>
      <c r="AA32" s="56"/>
      <c r="AB32" s="56">
        <v>5</v>
      </c>
      <c r="AC32" s="56">
        <v>2</v>
      </c>
      <c r="AD32" s="56">
        <v>30</v>
      </c>
      <c r="AE32" s="56">
        <v>18</v>
      </c>
      <c r="AF32" s="56"/>
      <c r="AG32" s="90"/>
      <c r="AH32" s="86"/>
      <c r="AI32" s="56"/>
      <c r="AJ32" s="56"/>
      <c r="AK32" s="56"/>
      <c r="AL32" s="56">
        <v>2</v>
      </c>
      <c r="AM32" s="56">
        <v>1</v>
      </c>
      <c r="AN32" s="56">
        <v>24</v>
      </c>
      <c r="AO32" s="56">
        <v>8</v>
      </c>
      <c r="AP32" s="56"/>
      <c r="AQ32" s="95"/>
      <c r="AR32" s="89"/>
      <c r="AS32" s="56"/>
      <c r="AT32" s="56"/>
      <c r="AU32" s="56"/>
      <c r="AV32" s="56"/>
      <c r="AW32" s="56"/>
      <c r="AX32" s="56"/>
      <c r="AY32" s="56"/>
      <c r="AZ32" s="56">
        <v>35</v>
      </c>
      <c r="BA32" s="56">
        <v>19</v>
      </c>
      <c r="BB32" s="56"/>
      <c r="BC32" s="90"/>
      <c r="BD32" s="86"/>
      <c r="BE32" s="56"/>
      <c r="BF32" s="56"/>
      <c r="BG32" s="56"/>
      <c r="BH32" s="56"/>
      <c r="BI32" s="56"/>
      <c r="BJ32" s="56"/>
      <c r="BK32" s="56"/>
      <c r="BL32" s="56"/>
      <c r="BM32" s="56"/>
      <c r="BN32" s="56">
        <v>42</v>
      </c>
      <c r="BO32" s="56">
        <v>21</v>
      </c>
      <c r="BP32" s="56"/>
      <c r="BQ32" s="95"/>
      <c r="BR32" s="89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>
        <v>48</v>
      </c>
      <c r="CE32" s="56">
        <v>28</v>
      </c>
      <c r="CF32" s="56"/>
      <c r="CG32" s="90"/>
      <c r="CH32" s="8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>
        <v>33</v>
      </c>
      <c r="CW32" s="56">
        <v>14</v>
      </c>
      <c r="CX32" s="56"/>
      <c r="CY32" s="95"/>
      <c r="CZ32" s="89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>
        <v>40</v>
      </c>
      <c r="DQ32" s="90">
        <v>16</v>
      </c>
      <c r="DR32" s="8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>
        <v>1</v>
      </c>
      <c r="EI32" s="95">
        <v>0</v>
      </c>
      <c r="EJ32" s="89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90"/>
      <c r="FB32" s="8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95"/>
      <c r="FT32" s="89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90"/>
      <c r="GL32" s="153"/>
      <c r="GM32" s="3">
        <f t="shared" si="0"/>
        <v>25</v>
      </c>
      <c r="GN32" s="3">
        <f t="shared" si="1"/>
        <v>25</v>
      </c>
      <c r="GO32" s="3">
        <f t="shared" si="2"/>
        <v>32</v>
      </c>
      <c r="GP32" s="3">
        <f t="shared" si="3"/>
        <v>24</v>
      </c>
      <c r="GQ32" s="3">
        <f t="shared" si="4"/>
        <v>35</v>
      </c>
      <c r="GR32" s="3">
        <f t="shared" si="5"/>
        <v>42</v>
      </c>
      <c r="GS32" s="3">
        <f t="shared" si="6"/>
        <v>48</v>
      </c>
      <c r="GT32" s="3">
        <f t="shared" si="7"/>
        <v>33</v>
      </c>
      <c r="GU32" s="3">
        <f t="shared" si="8"/>
        <v>41</v>
      </c>
      <c r="GV32" s="3">
        <f t="shared" si="9"/>
        <v>305</v>
      </c>
      <c r="GW32" s="161" t="str">
        <f>IF(GV32='Rregjistrimet 9 Vjeçare'!AH32,"Mire","Gabim")</f>
        <v>Mire</v>
      </c>
      <c r="GX32" s="3">
        <f t="shared" si="10"/>
        <v>15</v>
      </c>
      <c r="GY32" s="3">
        <f t="shared" si="11"/>
        <v>17</v>
      </c>
      <c r="GZ32" s="3">
        <f t="shared" si="12"/>
        <v>19</v>
      </c>
      <c r="HA32" s="3">
        <f t="shared" si="13"/>
        <v>8</v>
      </c>
      <c r="HB32" s="3">
        <f t="shared" si="14"/>
        <v>19</v>
      </c>
      <c r="HC32" s="3">
        <f t="shared" si="15"/>
        <v>21</v>
      </c>
      <c r="HD32" s="3">
        <f t="shared" si="16"/>
        <v>28</v>
      </c>
      <c r="HE32" s="3">
        <f t="shared" si="17"/>
        <v>14</v>
      </c>
      <c r="HF32" s="3">
        <f t="shared" si="18"/>
        <v>16</v>
      </c>
      <c r="HG32" s="3">
        <f t="shared" si="19"/>
        <v>157</v>
      </c>
      <c r="HH32" s="161" t="str">
        <f>IF(HG32='Rregjistrimet 9 Vjeçare'!AI32,"Mire","Gabim")</f>
        <v>Mire</v>
      </c>
    </row>
    <row r="33" spans="1:216" ht="14.1" customHeight="1">
      <c r="A33" s="3" t="s">
        <v>369</v>
      </c>
      <c r="B33" s="31" t="s">
        <v>370</v>
      </c>
      <c r="C33" s="28" t="s">
        <v>297</v>
      </c>
      <c r="D33" s="28" t="s">
        <v>297</v>
      </c>
      <c r="E33" s="44" t="s">
        <v>350</v>
      </c>
      <c r="F33" s="29" t="s">
        <v>371</v>
      </c>
      <c r="G33" s="44" t="s">
        <v>352</v>
      </c>
      <c r="H33" s="44" t="s">
        <v>353</v>
      </c>
      <c r="I33" s="28" t="s">
        <v>300</v>
      </c>
      <c r="J33" s="30" t="s">
        <v>301</v>
      </c>
      <c r="K33" s="30" t="s">
        <v>302</v>
      </c>
      <c r="L33" s="28"/>
      <c r="M33" s="28" t="s">
        <v>303</v>
      </c>
      <c r="N33" s="55"/>
      <c r="O33" s="84"/>
      <c r="P33" s="91">
        <v>6</v>
      </c>
      <c r="Q33" s="55">
        <v>3</v>
      </c>
      <c r="R33" s="55"/>
      <c r="S33" s="92"/>
      <c r="T33" s="87">
        <v>4</v>
      </c>
      <c r="U33" s="55">
        <v>0</v>
      </c>
      <c r="V33" s="56">
        <v>7</v>
      </c>
      <c r="W33" s="56">
        <v>2</v>
      </c>
      <c r="X33" s="56"/>
      <c r="Y33" s="95"/>
      <c r="Z33" s="89">
        <v>2</v>
      </c>
      <c r="AA33" s="56">
        <v>1</v>
      </c>
      <c r="AB33" s="56">
        <v>2</v>
      </c>
      <c r="AC33" s="56">
        <v>0</v>
      </c>
      <c r="AD33" s="56">
        <v>9</v>
      </c>
      <c r="AE33" s="56">
        <v>4</v>
      </c>
      <c r="AF33" s="56"/>
      <c r="AG33" s="90"/>
      <c r="AH33" s="86"/>
      <c r="AI33" s="56"/>
      <c r="AJ33" s="56"/>
      <c r="AK33" s="56"/>
      <c r="AL33" s="56">
        <v>6</v>
      </c>
      <c r="AM33" s="56">
        <v>3</v>
      </c>
      <c r="AN33" s="56">
        <v>11</v>
      </c>
      <c r="AO33" s="56">
        <v>5</v>
      </c>
      <c r="AP33" s="56"/>
      <c r="AQ33" s="95"/>
      <c r="AR33" s="89"/>
      <c r="AS33" s="56"/>
      <c r="AT33" s="56"/>
      <c r="AU33" s="56"/>
      <c r="AV33" s="56"/>
      <c r="AW33" s="56"/>
      <c r="AX33" s="56">
        <v>5</v>
      </c>
      <c r="AY33" s="56">
        <v>2</v>
      </c>
      <c r="AZ33" s="56">
        <v>9</v>
      </c>
      <c r="BA33" s="56">
        <v>4</v>
      </c>
      <c r="BB33" s="56"/>
      <c r="BC33" s="90"/>
      <c r="BD33" s="86"/>
      <c r="BE33" s="56"/>
      <c r="BF33" s="56"/>
      <c r="BG33" s="56"/>
      <c r="BH33" s="56"/>
      <c r="BI33" s="56"/>
      <c r="BJ33" s="56"/>
      <c r="BK33" s="56"/>
      <c r="BL33" s="56">
        <v>5</v>
      </c>
      <c r="BM33" s="56">
        <v>2</v>
      </c>
      <c r="BN33" s="56">
        <v>10</v>
      </c>
      <c r="BO33" s="56">
        <v>7</v>
      </c>
      <c r="BP33" s="56"/>
      <c r="BQ33" s="95"/>
      <c r="BR33" s="89"/>
      <c r="BS33" s="56"/>
      <c r="BT33" s="56"/>
      <c r="BU33" s="56"/>
      <c r="BV33" s="56"/>
      <c r="BW33" s="56"/>
      <c r="BX33" s="56"/>
      <c r="BY33" s="56"/>
      <c r="BZ33" s="56"/>
      <c r="CA33" s="56"/>
      <c r="CB33" s="56">
        <v>9</v>
      </c>
      <c r="CC33" s="56">
        <v>4</v>
      </c>
      <c r="CD33" s="56">
        <v>9</v>
      </c>
      <c r="CE33" s="56">
        <v>5</v>
      </c>
      <c r="CF33" s="56"/>
      <c r="CG33" s="90"/>
      <c r="CH33" s="86"/>
      <c r="CI33" s="56"/>
      <c r="CJ33" s="56"/>
      <c r="CK33" s="56"/>
      <c r="CL33" s="56"/>
      <c r="CM33" s="56"/>
      <c r="CN33" s="56"/>
      <c r="CO33" s="56"/>
      <c r="CP33" s="56"/>
      <c r="CQ33" s="56"/>
      <c r="CR33" s="56">
        <v>1</v>
      </c>
      <c r="CS33" s="56">
        <v>1</v>
      </c>
      <c r="CT33" s="56">
        <v>1</v>
      </c>
      <c r="CU33" s="56">
        <v>1</v>
      </c>
      <c r="CV33" s="56">
        <v>13</v>
      </c>
      <c r="CW33" s="56">
        <v>5</v>
      </c>
      <c r="CX33" s="56"/>
      <c r="CY33" s="95"/>
      <c r="CZ33" s="89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>
        <v>3</v>
      </c>
      <c r="DO33" s="56">
        <v>2</v>
      </c>
      <c r="DP33" s="56">
        <v>6</v>
      </c>
      <c r="DQ33" s="90">
        <v>4</v>
      </c>
      <c r="DR33" s="8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>
        <v>6</v>
      </c>
      <c r="EI33" s="95">
        <v>3</v>
      </c>
      <c r="EJ33" s="89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90"/>
      <c r="FB33" s="8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95"/>
      <c r="FT33" s="89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90"/>
      <c r="GL33" s="153"/>
      <c r="GM33" s="3">
        <f t="shared" si="0"/>
        <v>12</v>
      </c>
      <c r="GN33" s="3">
        <f t="shared" si="1"/>
        <v>9</v>
      </c>
      <c r="GO33" s="3">
        <f t="shared" si="2"/>
        <v>15</v>
      </c>
      <c r="GP33" s="3">
        <f t="shared" si="3"/>
        <v>16</v>
      </c>
      <c r="GQ33" s="3">
        <f t="shared" si="4"/>
        <v>14</v>
      </c>
      <c r="GR33" s="3">
        <f t="shared" si="5"/>
        <v>20</v>
      </c>
      <c r="GS33" s="3">
        <f t="shared" si="6"/>
        <v>10</v>
      </c>
      <c r="GT33" s="3">
        <f t="shared" si="7"/>
        <v>16</v>
      </c>
      <c r="GU33" s="3">
        <f t="shared" si="8"/>
        <v>12</v>
      </c>
      <c r="GV33" s="3">
        <f t="shared" si="9"/>
        <v>124</v>
      </c>
      <c r="GW33" s="161" t="str">
        <f>IF(GV33='Rregjistrimet 9 Vjeçare'!AH33,"Mire","Gabim")</f>
        <v>Mire</v>
      </c>
      <c r="GX33" s="3">
        <f t="shared" si="10"/>
        <v>4</v>
      </c>
      <c r="GY33" s="3">
        <f t="shared" si="11"/>
        <v>2</v>
      </c>
      <c r="GZ33" s="3">
        <f t="shared" si="12"/>
        <v>7</v>
      </c>
      <c r="HA33" s="3">
        <f t="shared" si="13"/>
        <v>7</v>
      </c>
      <c r="HB33" s="3">
        <f t="shared" si="14"/>
        <v>6</v>
      </c>
      <c r="HC33" s="3">
        <f t="shared" si="15"/>
        <v>12</v>
      </c>
      <c r="HD33" s="3">
        <f t="shared" si="16"/>
        <v>6</v>
      </c>
      <c r="HE33" s="3">
        <f t="shared" si="17"/>
        <v>7</v>
      </c>
      <c r="HF33" s="3">
        <f t="shared" si="18"/>
        <v>7</v>
      </c>
      <c r="HG33" s="3">
        <f t="shared" si="19"/>
        <v>58</v>
      </c>
      <c r="HH33" s="161" t="str">
        <f>IF(HG33='Rregjistrimet 9 Vjeçare'!AI33,"Mire","Gabim")</f>
        <v>Mire</v>
      </c>
    </row>
    <row r="34" spans="1:216" ht="14.1" customHeight="1">
      <c r="A34" s="3" t="s">
        <v>372</v>
      </c>
      <c r="B34" s="31" t="s">
        <v>373</v>
      </c>
      <c r="C34" s="28" t="s">
        <v>297</v>
      </c>
      <c r="D34" s="28" t="s">
        <v>297</v>
      </c>
      <c r="E34" s="44" t="s">
        <v>350</v>
      </c>
      <c r="F34" s="31" t="s">
        <v>374</v>
      </c>
      <c r="G34" s="44" t="s">
        <v>352</v>
      </c>
      <c r="H34" s="44" t="s">
        <v>353</v>
      </c>
      <c r="I34" s="28" t="s">
        <v>300</v>
      </c>
      <c r="J34" s="30" t="s">
        <v>301</v>
      </c>
      <c r="K34" s="30" t="s">
        <v>302</v>
      </c>
      <c r="L34" s="28"/>
      <c r="M34" s="28" t="s">
        <v>303</v>
      </c>
      <c r="N34" s="55"/>
      <c r="O34" s="84"/>
      <c r="P34" s="91">
        <v>16</v>
      </c>
      <c r="Q34" s="55">
        <v>8</v>
      </c>
      <c r="R34" s="55"/>
      <c r="S34" s="92"/>
      <c r="T34" s="87">
        <v>1</v>
      </c>
      <c r="U34" s="55">
        <v>1</v>
      </c>
      <c r="V34" s="55">
        <v>21</v>
      </c>
      <c r="W34" s="55">
        <v>8</v>
      </c>
      <c r="X34" s="55"/>
      <c r="Y34" s="84"/>
      <c r="Z34" s="91"/>
      <c r="AA34" s="55"/>
      <c r="AB34" s="55">
        <v>2</v>
      </c>
      <c r="AC34" s="55">
        <v>1</v>
      </c>
      <c r="AD34" s="55">
        <v>20</v>
      </c>
      <c r="AE34" s="55">
        <v>7</v>
      </c>
      <c r="AF34" s="55"/>
      <c r="AG34" s="92"/>
      <c r="AH34" s="87"/>
      <c r="AI34" s="55"/>
      <c r="AJ34" s="55"/>
      <c r="AK34" s="55"/>
      <c r="AL34" s="55">
        <v>1</v>
      </c>
      <c r="AM34" s="55">
        <v>0</v>
      </c>
      <c r="AN34" s="55">
        <v>21</v>
      </c>
      <c r="AO34" s="55">
        <v>12</v>
      </c>
      <c r="AP34" s="55"/>
      <c r="AQ34" s="84"/>
      <c r="AR34" s="91"/>
      <c r="AS34" s="55"/>
      <c r="AT34" s="55"/>
      <c r="AU34" s="55"/>
      <c r="AV34" s="55"/>
      <c r="AW34" s="55"/>
      <c r="AX34" s="56">
        <v>2</v>
      </c>
      <c r="AY34" s="56">
        <v>1</v>
      </c>
      <c r="AZ34" s="56">
        <v>25</v>
      </c>
      <c r="BA34" s="56">
        <v>10</v>
      </c>
      <c r="BB34" s="56"/>
      <c r="BC34" s="90"/>
      <c r="BD34" s="86"/>
      <c r="BE34" s="56"/>
      <c r="BF34" s="56"/>
      <c r="BG34" s="56"/>
      <c r="BH34" s="56"/>
      <c r="BI34" s="56"/>
      <c r="BJ34" s="56"/>
      <c r="BK34" s="56"/>
      <c r="BL34" s="56">
        <v>1</v>
      </c>
      <c r="BM34" s="56">
        <v>1</v>
      </c>
      <c r="BN34" s="56">
        <v>24</v>
      </c>
      <c r="BO34" s="56">
        <v>11</v>
      </c>
      <c r="BP34" s="56"/>
      <c r="BQ34" s="95"/>
      <c r="BR34" s="89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>
        <v>30</v>
      </c>
      <c r="CE34" s="56">
        <v>16</v>
      </c>
      <c r="CF34" s="56"/>
      <c r="CG34" s="90"/>
      <c r="CH34" s="8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>
        <v>2</v>
      </c>
      <c r="CU34" s="56">
        <v>1</v>
      </c>
      <c r="CV34" s="56">
        <v>25</v>
      </c>
      <c r="CW34" s="56">
        <v>11</v>
      </c>
      <c r="CX34" s="56"/>
      <c r="CY34" s="95"/>
      <c r="CZ34" s="89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>
        <v>2</v>
      </c>
      <c r="DO34" s="56">
        <v>1</v>
      </c>
      <c r="DP34" s="56">
        <v>20</v>
      </c>
      <c r="DQ34" s="90">
        <v>10</v>
      </c>
      <c r="DR34" s="8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>
        <v>2</v>
      </c>
      <c r="EI34" s="95">
        <v>1</v>
      </c>
      <c r="EJ34" s="89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90"/>
      <c r="FB34" s="8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95"/>
      <c r="FT34" s="89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90"/>
      <c r="GL34" s="153"/>
      <c r="GM34" s="3">
        <f t="shared" si="0"/>
        <v>17</v>
      </c>
      <c r="GN34" s="3">
        <f t="shared" si="1"/>
        <v>23</v>
      </c>
      <c r="GO34" s="3">
        <f t="shared" si="2"/>
        <v>21</v>
      </c>
      <c r="GP34" s="3">
        <f t="shared" si="3"/>
        <v>23</v>
      </c>
      <c r="GQ34" s="3">
        <f t="shared" si="4"/>
        <v>26</v>
      </c>
      <c r="GR34" s="3">
        <f t="shared" si="5"/>
        <v>24</v>
      </c>
      <c r="GS34" s="3">
        <f t="shared" si="6"/>
        <v>32</v>
      </c>
      <c r="GT34" s="3">
        <f t="shared" si="7"/>
        <v>27</v>
      </c>
      <c r="GU34" s="3">
        <f t="shared" si="8"/>
        <v>22</v>
      </c>
      <c r="GV34" s="3">
        <f t="shared" si="9"/>
        <v>215</v>
      </c>
      <c r="GW34" s="161" t="str">
        <f>IF(GV34='Rregjistrimet 9 Vjeçare'!AH34,"Mire","Gabim")</f>
        <v>Mire</v>
      </c>
      <c r="GX34" s="3">
        <f t="shared" si="10"/>
        <v>9</v>
      </c>
      <c r="GY34" s="3">
        <f t="shared" si="11"/>
        <v>9</v>
      </c>
      <c r="GZ34" s="3">
        <f t="shared" si="12"/>
        <v>7</v>
      </c>
      <c r="HA34" s="3">
        <f t="shared" si="13"/>
        <v>13</v>
      </c>
      <c r="HB34" s="3">
        <f t="shared" si="14"/>
        <v>11</v>
      </c>
      <c r="HC34" s="3">
        <f t="shared" si="15"/>
        <v>11</v>
      </c>
      <c r="HD34" s="3">
        <f t="shared" si="16"/>
        <v>17</v>
      </c>
      <c r="HE34" s="3">
        <f t="shared" si="17"/>
        <v>12</v>
      </c>
      <c r="HF34" s="3">
        <f t="shared" si="18"/>
        <v>11</v>
      </c>
      <c r="HG34" s="3">
        <f t="shared" si="19"/>
        <v>100</v>
      </c>
      <c r="HH34" s="161" t="str">
        <f>IF(HG34='Rregjistrimet 9 Vjeçare'!AI34,"Mire","Gabim")</f>
        <v>Mire</v>
      </c>
    </row>
    <row r="35" spans="1:216" ht="14.1" customHeight="1">
      <c r="A35" s="3" t="s">
        <v>375</v>
      </c>
      <c r="B35" s="31" t="s">
        <v>376</v>
      </c>
      <c r="C35" s="28" t="s">
        <v>297</v>
      </c>
      <c r="D35" s="28" t="s">
        <v>297</v>
      </c>
      <c r="E35" s="44" t="s">
        <v>350</v>
      </c>
      <c r="F35" s="44" t="s">
        <v>377</v>
      </c>
      <c r="G35" s="44" t="s">
        <v>352</v>
      </c>
      <c r="H35" s="44" t="s">
        <v>353</v>
      </c>
      <c r="I35" s="28" t="s">
        <v>300</v>
      </c>
      <c r="J35" s="30" t="s">
        <v>301</v>
      </c>
      <c r="K35" s="30" t="s">
        <v>302</v>
      </c>
      <c r="L35" s="28"/>
      <c r="M35" s="28" t="s">
        <v>303</v>
      </c>
      <c r="N35" s="55"/>
      <c r="O35" s="84"/>
      <c r="P35" s="89">
        <v>6</v>
      </c>
      <c r="Q35" s="56">
        <v>3</v>
      </c>
      <c r="R35" s="56"/>
      <c r="S35" s="90"/>
      <c r="T35" s="86">
        <v>1</v>
      </c>
      <c r="U35" s="56">
        <v>0</v>
      </c>
      <c r="V35" s="56">
        <v>5</v>
      </c>
      <c r="W35" s="56">
        <v>5</v>
      </c>
      <c r="X35" s="56"/>
      <c r="Y35" s="95"/>
      <c r="Z35" s="89"/>
      <c r="AA35" s="56"/>
      <c r="AB35" s="56"/>
      <c r="AC35" s="56"/>
      <c r="AD35" s="56">
        <v>4</v>
      </c>
      <c r="AE35" s="56">
        <v>4</v>
      </c>
      <c r="AF35" s="56"/>
      <c r="AG35" s="90"/>
      <c r="AH35" s="86"/>
      <c r="AI35" s="56"/>
      <c r="AJ35" s="56"/>
      <c r="AK35" s="56"/>
      <c r="AL35" s="56"/>
      <c r="AM35" s="56"/>
      <c r="AN35" s="56">
        <v>7</v>
      </c>
      <c r="AO35" s="56">
        <v>3</v>
      </c>
      <c r="AP35" s="56"/>
      <c r="AQ35" s="95"/>
      <c r="AR35" s="89"/>
      <c r="AS35" s="56"/>
      <c r="AT35" s="56"/>
      <c r="AU35" s="56"/>
      <c r="AV35" s="56"/>
      <c r="AW35" s="56"/>
      <c r="AX35" s="56"/>
      <c r="AY35" s="56"/>
      <c r="AZ35" s="56">
        <v>10</v>
      </c>
      <c r="BA35" s="56">
        <v>5</v>
      </c>
      <c r="BB35" s="56"/>
      <c r="BC35" s="90"/>
      <c r="BD35" s="86"/>
      <c r="BE35" s="56"/>
      <c r="BF35" s="56"/>
      <c r="BG35" s="56"/>
      <c r="BH35" s="56"/>
      <c r="BI35" s="56"/>
      <c r="BJ35" s="56"/>
      <c r="BK35" s="56"/>
      <c r="BL35" s="56">
        <v>1</v>
      </c>
      <c r="BM35" s="56">
        <v>0</v>
      </c>
      <c r="BN35" s="56">
        <v>10</v>
      </c>
      <c r="BO35" s="56">
        <v>5</v>
      </c>
      <c r="BP35" s="56"/>
      <c r="BQ35" s="95"/>
      <c r="BR35" s="89"/>
      <c r="BS35" s="56"/>
      <c r="BT35" s="56"/>
      <c r="BU35" s="56"/>
      <c r="BV35" s="56"/>
      <c r="BW35" s="56"/>
      <c r="BX35" s="56"/>
      <c r="BY35" s="56"/>
      <c r="BZ35" s="56"/>
      <c r="CA35" s="56"/>
      <c r="CB35" s="56">
        <v>2</v>
      </c>
      <c r="CC35" s="56">
        <v>0</v>
      </c>
      <c r="CD35" s="56"/>
      <c r="CE35" s="56"/>
      <c r="CF35" s="56"/>
      <c r="CG35" s="90"/>
      <c r="CH35" s="8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>
        <v>9</v>
      </c>
      <c r="CU35" s="56">
        <v>5</v>
      </c>
      <c r="CV35" s="56"/>
      <c r="CW35" s="56"/>
      <c r="CX35" s="56"/>
      <c r="CY35" s="95"/>
      <c r="CZ35" s="89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>
        <v>1</v>
      </c>
      <c r="DM35" s="56">
        <v>1</v>
      </c>
      <c r="DN35" s="56">
        <v>8</v>
      </c>
      <c r="DO35" s="56">
        <v>6</v>
      </c>
      <c r="DP35" s="56"/>
      <c r="DQ35" s="90"/>
      <c r="DR35" s="8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>
        <v>1</v>
      </c>
      <c r="EG35" s="56">
        <v>0</v>
      </c>
      <c r="EH35" s="56">
        <v>12</v>
      </c>
      <c r="EI35" s="95">
        <v>7</v>
      </c>
      <c r="EJ35" s="89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>
        <v>2</v>
      </c>
      <c r="FA35" s="90">
        <v>1</v>
      </c>
      <c r="FB35" s="8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95"/>
      <c r="FT35" s="89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90"/>
      <c r="GL35" s="153"/>
      <c r="GM35" s="3">
        <f t="shared" si="0"/>
        <v>7</v>
      </c>
      <c r="GN35" s="3">
        <f t="shared" si="1"/>
        <v>5</v>
      </c>
      <c r="GO35" s="3">
        <f t="shared" si="2"/>
        <v>4</v>
      </c>
      <c r="GP35" s="3">
        <f t="shared" si="3"/>
        <v>7</v>
      </c>
      <c r="GQ35" s="3">
        <f t="shared" si="4"/>
        <v>11</v>
      </c>
      <c r="GR35" s="3">
        <f t="shared" si="5"/>
        <v>12</v>
      </c>
      <c r="GS35" s="3">
        <f t="shared" si="6"/>
        <v>10</v>
      </c>
      <c r="GT35" s="3">
        <f t="shared" si="7"/>
        <v>9</v>
      </c>
      <c r="GU35" s="3">
        <f t="shared" si="8"/>
        <v>14</v>
      </c>
      <c r="GV35" s="3">
        <f t="shared" si="9"/>
        <v>79</v>
      </c>
      <c r="GW35" s="161" t="str">
        <f>IF(GV35='Rregjistrimet 9 Vjeçare'!AH35,"Mire","Gabim")</f>
        <v>Mire</v>
      </c>
      <c r="GX35" s="3">
        <f t="shared" si="10"/>
        <v>3</v>
      </c>
      <c r="GY35" s="3">
        <f t="shared" si="11"/>
        <v>5</v>
      </c>
      <c r="GZ35" s="3">
        <f t="shared" si="12"/>
        <v>4</v>
      </c>
      <c r="HA35" s="3">
        <f t="shared" si="13"/>
        <v>3</v>
      </c>
      <c r="HB35" s="3">
        <f t="shared" si="14"/>
        <v>5</v>
      </c>
      <c r="HC35" s="3">
        <f t="shared" si="15"/>
        <v>5</v>
      </c>
      <c r="HD35" s="3">
        <f t="shared" si="16"/>
        <v>6</v>
      </c>
      <c r="HE35" s="3">
        <f t="shared" si="17"/>
        <v>6</v>
      </c>
      <c r="HF35" s="3">
        <f t="shared" si="18"/>
        <v>8</v>
      </c>
      <c r="HG35" s="3">
        <f t="shared" si="19"/>
        <v>45</v>
      </c>
      <c r="HH35" s="161" t="str">
        <f>IF(HG35='Rregjistrimet 9 Vjeçare'!AI35,"Mire","Gabim")</f>
        <v>Mire</v>
      </c>
    </row>
    <row r="36" spans="1:216" ht="14.1" customHeight="1">
      <c r="A36" s="3" t="s">
        <v>378</v>
      </c>
      <c r="B36" s="31" t="s">
        <v>379</v>
      </c>
      <c r="C36" s="27" t="s">
        <v>297</v>
      </c>
      <c r="D36" s="27" t="s">
        <v>297</v>
      </c>
      <c r="E36" s="44" t="s">
        <v>380</v>
      </c>
      <c r="F36" s="44" t="s">
        <v>381</v>
      </c>
      <c r="G36" s="44" t="s">
        <v>352</v>
      </c>
      <c r="H36" s="44" t="s">
        <v>353</v>
      </c>
      <c r="I36" s="27" t="s">
        <v>300</v>
      </c>
      <c r="J36" s="33" t="s">
        <v>301</v>
      </c>
      <c r="K36" s="33" t="s">
        <v>302</v>
      </c>
      <c r="L36" s="27"/>
      <c r="M36" s="28" t="s">
        <v>303</v>
      </c>
      <c r="N36" s="55"/>
      <c r="O36" s="84"/>
      <c r="P36" s="89">
        <v>7</v>
      </c>
      <c r="Q36" s="56">
        <v>3</v>
      </c>
      <c r="R36" s="56"/>
      <c r="S36" s="90"/>
      <c r="T36" s="86">
        <v>8</v>
      </c>
      <c r="U36" s="56">
        <v>3</v>
      </c>
      <c r="V36" s="56">
        <v>11</v>
      </c>
      <c r="W36" s="56">
        <v>4</v>
      </c>
      <c r="X36" s="56"/>
      <c r="Y36" s="95"/>
      <c r="Z36" s="89">
        <v>1</v>
      </c>
      <c r="AA36" s="56">
        <v>1</v>
      </c>
      <c r="AB36" s="56">
        <v>5</v>
      </c>
      <c r="AC36" s="56">
        <v>3</v>
      </c>
      <c r="AD36" s="56">
        <v>3</v>
      </c>
      <c r="AE36" s="56">
        <v>0</v>
      </c>
      <c r="AF36" s="56"/>
      <c r="AG36" s="90"/>
      <c r="AH36" s="86"/>
      <c r="AI36" s="56"/>
      <c r="AJ36" s="56"/>
      <c r="AK36" s="56"/>
      <c r="AL36" s="56">
        <v>3</v>
      </c>
      <c r="AM36" s="56">
        <v>2</v>
      </c>
      <c r="AN36" s="56">
        <v>7</v>
      </c>
      <c r="AO36" s="56">
        <v>4</v>
      </c>
      <c r="AP36" s="56"/>
      <c r="AQ36" s="95"/>
      <c r="AR36" s="89"/>
      <c r="AS36" s="56"/>
      <c r="AT36" s="56"/>
      <c r="AU36" s="56"/>
      <c r="AV36" s="56"/>
      <c r="AW36" s="56"/>
      <c r="AX36" s="56">
        <v>4</v>
      </c>
      <c r="AY36" s="56">
        <v>2</v>
      </c>
      <c r="AZ36" s="56">
        <v>20</v>
      </c>
      <c r="BA36" s="56">
        <v>8</v>
      </c>
      <c r="BB36" s="56"/>
      <c r="BC36" s="90"/>
      <c r="BD36" s="86"/>
      <c r="BE36" s="56"/>
      <c r="BF36" s="56"/>
      <c r="BG36" s="56"/>
      <c r="BH36" s="56"/>
      <c r="BI36" s="56"/>
      <c r="BJ36" s="56"/>
      <c r="BK36" s="56"/>
      <c r="BL36" s="56">
        <v>10</v>
      </c>
      <c r="BM36" s="56">
        <v>4</v>
      </c>
      <c r="BN36" s="56">
        <v>7</v>
      </c>
      <c r="BO36" s="56">
        <v>3</v>
      </c>
      <c r="BP36" s="56"/>
      <c r="BQ36" s="95"/>
      <c r="BR36" s="89"/>
      <c r="BS36" s="56"/>
      <c r="BT36" s="56"/>
      <c r="BU36" s="56"/>
      <c r="BV36" s="56"/>
      <c r="BW36" s="56"/>
      <c r="BX36" s="56"/>
      <c r="BY36" s="56"/>
      <c r="BZ36" s="56"/>
      <c r="CA36" s="56"/>
      <c r="CB36" s="56">
        <v>6</v>
      </c>
      <c r="CC36" s="56">
        <v>4</v>
      </c>
      <c r="CD36" s="56">
        <v>17</v>
      </c>
      <c r="CE36" s="56">
        <v>12</v>
      </c>
      <c r="CF36" s="56"/>
      <c r="CG36" s="90"/>
      <c r="CH36" s="86"/>
      <c r="CI36" s="56"/>
      <c r="CJ36" s="56"/>
      <c r="CK36" s="56"/>
      <c r="CL36" s="56"/>
      <c r="CM36" s="56"/>
      <c r="CN36" s="56"/>
      <c r="CO36" s="56"/>
      <c r="CP36" s="56">
        <v>1</v>
      </c>
      <c r="CQ36" s="56">
        <v>1</v>
      </c>
      <c r="CR36" s="56"/>
      <c r="CS36" s="56"/>
      <c r="CT36" s="56">
        <v>4</v>
      </c>
      <c r="CU36" s="56">
        <v>0</v>
      </c>
      <c r="CV36" s="56">
        <v>8</v>
      </c>
      <c r="CW36" s="56">
        <v>4</v>
      </c>
      <c r="CX36" s="56"/>
      <c r="CY36" s="95"/>
      <c r="CZ36" s="89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>
        <v>1</v>
      </c>
      <c r="DM36" s="56">
        <v>0</v>
      </c>
      <c r="DN36" s="56">
        <v>9</v>
      </c>
      <c r="DO36" s="56">
        <v>3</v>
      </c>
      <c r="DP36" s="56">
        <v>21</v>
      </c>
      <c r="DQ36" s="90">
        <v>11</v>
      </c>
      <c r="DR36" s="86"/>
      <c r="DS36" s="56"/>
      <c r="DT36" s="56"/>
      <c r="DU36" s="56"/>
      <c r="DV36" s="56"/>
      <c r="DW36" s="56"/>
      <c r="DX36" s="56"/>
      <c r="DY36" s="56"/>
      <c r="DZ36" s="56"/>
      <c r="EA36" s="56"/>
      <c r="EB36" s="56">
        <v>1</v>
      </c>
      <c r="EC36" s="56">
        <v>1</v>
      </c>
      <c r="ED36" s="56"/>
      <c r="EE36" s="56"/>
      <c r="EF36" s="56"/>
      <c r="EG36" s="56"/>
      <c r="EH36" s="56">
        <v>1</v>
      </c>
      <c r="EI36" s="95">
        <v>0</v>
      </c>
      <c r="EJ36" s="89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>
        <v>1</v>
      </c>
      <c r="FA36" s="90">
        <v>0</v>
      </c>
      <c r="FB36" s="8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95"/>
      <c r="FT36" s="89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90"/>
      <c r="GL36" s="153"/>
      <c r="GM36" s="3">
        <f t="shared" si="0"/>
        <v>16</v>
      </c>
      <c r="GN36" s="3">
        <f t="shared" si="1"/>
        <v>16</v>
      </c>
      <c r="GO36" s="3">
        <f t="shared" si="2"/>
        <v>6</v>
      </c>
      <c r="GP36" s="3">
        <f t="shared" si="3"/>
        <v>11</v>
      </c>
      <c r="GQ36" s="3">
        <f t="shared" si="4"/>
        <v>31</v>
      </c>
      <c r="GR36" s="3">
        <f t="shared" si="5"/>
        <v>14</v>
      </c>
      <c r="GS36" s="3">
        <f t="shared" si="6"/>
        <v>22</v>
      </c>
      <c r="GT36" s="3">
        <f t="shared" si="7"/>
        <v>17</v>
      </c>
      <c r="GU36" s="3">
        <f t="shared" si="8"/>
        <v>23</v>
      </c>
      <c r="GV36" s="3">
        <f t="shared" si="9"/>
        <v>156</v>
      </c>
      <c r="GW36" s="161" t="str">
        <f>IF(GV36='Rregjistrimet 9 Vjeçare'!AH36,"Mire","Gabim")</f>
        <v>Mire</v>
      </c>
      <c r="GX36" s="3">
        <f t="shared" si="10"/>
        <v>7</v>
      </c>
      <c r="GY36" s="3">
        <f t="shared" si="11"/>
        <v>7</v>
      </c>
      <c r="GZ36" s="3">
        <f t="shared" si="12"/>
        <v>2</v>
      </c>
      <c r="HA36" s="3">
        <f t="shared" si="13"/>
        <v>6</v>
      </c>
      <c r="HB36" s="3">
        <f t="shared" si="14"/>
        <v>13</v>
      </c>
      <c r="HC36" s="3">
        <f t="shared" si="15"/>
        <v>8</v>
      </c>
      <c r="HD36" s="3">
        <f t="shared" si="16"/>
        <v>12</v>
      </c>
      <c r="HE36" s="3">
        <f t="shared" si="17"/>
        <v>7</v>
      </c>
      <c r="HF36" s="3">
        <f t="shared" si="18"/>
        <v>11</v>
      </c>
      <c r="HG36" s="3">
        <f t="shared" si="19"/>
        <v>73</v>
      </c>
      <c r="HH36" s="161" t="str">
        <f>IF(HG36='Rregjistrimet 9 Vjeçare'!AI36,"Mire","Gabim")</f>
        <v>Mire</v>
      </c>
    </row>
    <row r="37" spans="1:216" ht="14.1" customHeight="1">
      <c r="A37" s="3" t="s">
        <v>382</v>
      </c>
      <c r="B37" s="31" t="s">
        <v>379</v>
      </c>
      <c r="C37" s="27" t="s">
        <v>297</v>
      </c>
      <c r="D37" s="27" t="s">
        <v>297</v>
      </c>
      <c r="E37" s="44" t="s">
        <v>380</v>
      </c>
      <c r="F37" s="44" t="s">
        <v>383</v>
      </c>
      <c r="G37" s="44" t="s">
        <v>352</v>
      </c>
      <c r="H37" s="44" t="s">
        <v>353</v>
      </c>
      <c r="I37" s="27" t="s">
        <v>300</v>
      </c>
      <c r="J37" s="33" t="s">
        <v>50</v>
      </c>
      <c r="K37" s="33" t="s">
        <v>315</v>
      </c>
      <c r="L37" s="27" t="s">
        <v>384</v>
      </c>
      <c r="M37" s="28" t="s">
        <v>303</v>
      </c>
      <c r="N37" s="55"/>
      <c r="O37" s="84"/>
      <c r="P37" s="91">
        <v>2</v>
      </c>
      <c r="Q37" s="55">
        <v>2</v>
      </c>
      <c r="R37" s="55"/>
      <c r="S37" s="92"/>
      <c r="T37" s="87"/>
      <c r="U37" s="55"/>
      <c r="V37" s="55">
        <v>2</v>
      </c>
      <c r="W37" s="55">
        <v>0</v>
      </c>
      <c r="X37" s="55"/>
      <c r="Y37" s="84"/>
      <c r="Z37" s="91"/>
      <c r="AA37" s="55"/>
      <c r="AB37" s="55">
        <v>1</v>
      </c>
      <c r="AC37" s="55">
        <v>1</v>
      </c>
      <c r="AD37" s="55"/>
      <c r="AE37" s="55"/>
      <c r="AF37" s="55"/>
      <c r="AG37" s="92"/>
      <c r="AH37" s="87"/>
      <c r="AI37" s="55"/>
      <c r="AJ37" s="55"/>
      <c r="AK37" s="55"/>
      <c r="AL37" s="55"/>
      <c r="AM37" s="55"/>
      <c r="AN37" s="55"/>
      <c r="AO37" s="55"/>
      <c r="AP37" s="55"/>
      <c r="AQ37" s="84"/>
      <c r="AR37" s="91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92"/>
      <c r="BD37" s="87"/>
      <c r="BE37" s="55"/>
      <c r="BF37" s="55"/>
      <c r="BG37" s="55"/>
      <c r="BH37" s="55"/>
      <c r="BI37" s="55"/>
      <c r="BJ37" s="55"/>
      <c r="BK37" s="55"/>
      <c r="BL37" s="55"/>
      <c r="BM37" s="55"/>
      <c r="BN37" s="56"/>
      <c r="BO37" s="56"/>
      <c r="BP37" s="56"/>
      <c r="BQ37" s="95"/>
      <c r="BR37" s="89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90"/>
      <c r="CH37" s="8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95"/>
      <c r="CZ37" s="89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90"/>
      <c r="DR37" s="8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95"/>
      <c r="EJ37" s="89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7"/>
      <c r="EY37" s="57"/>
      <c r="EZ37" s="57"/>
      <c r="FA37" s="90"/>
      <c r="FB37" s="8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95"/>
      <c r="FT37" s="89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90"/>
      <c r="GL37" s="153"/>
      <c r="GM37" s="3">
        <f t="shared" si="0"/>
        <v>2</v>
      </c>
      <c r="GN37" s="3">
        <f t="shared" si="1"/>
        <v>3</v>
      </c>
      <c r="GO37" s="3">
        <f t="shared" si="2"/>
        <v>0</v>
      </c>
      <c r="GP37" s="3">
        <f t="shared" si="3"/>
        <v>0</v>
      </c>
      <c r="GQ37" s="3">
        <f t="shared" si="4"/>
        <v>0</v>
      </c>
      <c r="GR37" s="3">
        <f t="shared" si="5"/>
        <v>0</v>
      </c>
      <c r="GS37" s="3">
        <f t="shared" si="6"/>
        <v>0</v>
      </c>
      <c r="GT37" s="3">
        <f t="shared" si="7"/>
        <v>0</v>
      </c>
      <c r="GU37" s="3">
        <f t="shared" si="8"/>
        <v>0</v>
      </c>
      <c r="GV37" s="3">
        <f t="shared" si="9"/>
        <v>5</v>
      </c>
      <c r="GW37" s="161" t="str">
        <f>IF(GV37='Rregjistrimet 9 Vjeçare'!AH37,"Mire","Gabim")</f>
        <v>Mire</v>
      </c>
      <c r="GX37" s="3">
        <f t="shared" si="10"/>
        <v>2</v>
      </c>
      <c r="GY37" s="3">
        <f t="shared" si="11"/>
        <v>1</v>
      </c>
      <c r="GZ37" s="3">
        <f t="shared" si="12"/>
        <v>0</v>
      </c>
      <c r="HA37" s="3">
        <f t="shared" si="13"/>
        <v>0</v>
      </c>
      <c r="HB37" s="3">
        <f t="shared" si="14"/>
        <v>0</v>
      </c>
      <c r="HC37" s="3">
        <f t="shared" si="15"/>
        <v>0</v>
      </c>
      <c r="HD37" s="3">
        <f t="shared" si="16"/>
        <v>0</v>
      </c>
      <c r="HE37" s="3">
        <f t="shared" si="17"/>
        <v>0</v>
      </c>
      <c r="HF37" s="3">
        <f t="shared" si="18"/>
        <v>0</v>
      </c>
      <c r="HG37" s="3">
        <f t="shared" si="19"/>
        <v>3</v>
      </c>
      <c r="HH37" s="161" t="str">
        <f>IF(HG37='Rregjistrimet 9 Vjeçare'!AI37,"Mire","Gabim")</f>
        <v>Mire</v>
      </c>
    </row>
    <row r="38" spans="1:216" ht="14.1" customHeight="1">
      <c r="A38" s="3" t="s">
        <v>385</v>
      </c>
      <c r="B38" s="31" t="s">
        <v>386</v>
      </c>
      <c r="C38" s="27" t="s">
        <v>297</v>
      </c>
      <c r="D38" s="27" t="s">
        <v>297</v>
      </c>
      <c r="E38" s="44" t="s">
        <v>380</v>
      </c>
      <c r="F38" s="31" t="s">
        <v>387</v>
      </c>
      <c r="G38" s="44" t="s">
        <v>352</v>
      </c>
      <c r="H38" s="44" t="s">
        <v>353</v>
      </c>
      <c r="I38" s="27" t="s">
        <v>300</v>
      </c>
      <c r="J38" s="33" t="s">
        <v>301</v>
      </c>
      <c r="K38" s="33" t="s">
        <v>302</v>
      </c>
      <c r="L38" s="27"/>
      <c r="M38" s="28" t="s">
        <v>303</v>
      </c>
      <c r="N38" s="55"/>
      <c r="O38" s="84"/>
      <c r="P38" s="89">
        <v>3</v>
      </c>
      <c r="Q38" s="56">
        <v>0</v>
      </c>
      <c r="R38" s="56"/>
      <c r="S38" s="90"/>
      <c r="T38" s="86"/>
      <c r="U38" s="56"/>
      <c r="V38" s="56">
        <v>3</v>
      </c>
      <c r="W38" s="56">
        <v>1</v>
      </c>
      <c r="X38" s="56"/>
      <c r="Y38" s="95"/>
      <c r="Z38" s="89"/>
      <c r="AA38" s="56"/>
      <c r="AB38" s="56"/>
      <c r="AC38" s="56"/>
      <c r="AD38" s="56">
        <v>5</v>
      </c>
      <c r="AE38" s="56">
        <v>2</v>
      </c>
      <c r="AF38" s="56"/>
      <c r="AG38" s="90"/>
      <c r="AH38" s="86"/>
      <c r="AI38" s="56"/>
      <c r="AJ38" s="56"/>
      <c r="AK38" s="56"/>
      <c r="AL38" s="56"/>
      <c r="AM38" s="56"/>
      <c r="AN38" s="56">
        <v>6</v>
      </c>
      <c r="AO38" s="56">
        <v>3</v>
      </c>
      <c r="AP38" s="56"/>
      <c r="AQ38" s="95"/>
      <c r="AR38" s="89"/>
      <c r="AS38" s="56"/>
      <c r="AT38" s="56"/>
      <c r="AU38" s="56"/>
      <c r="AV38" s="56"/>
      <c r="AW38" s="56"/>
      <c r="AX38" s="56"/>
      <c r="AY38" s="56"/>
      <c r="AZ38" s="56">
        <v>10</v>
      </c>
      <c r="BA38" s="56">
        <v>4</v>
      </c>
      <c r="BB38" s="56"/>
      <c r="BC38" s="90"/>
      <c r="BD38" s="86"/>
      <c r="BE38" s="56"/>
      <c r="BF38" s="56"/>
      <c r="BG38" s="56"/>
      <c r="BH38" s="56"/>
      <c r="BI38" s="56"/>
      <c r="BJ38" s="56"/>
      <c r="BK38" s="56"/>
      <c r="BL38" s="56"/>
      <c r="BM38" s="56"/>
      <c r="BN38" s="56">
        <v>10</v>
      </c>
      <c r="BO38" s="56">
        <v>5</v>
      </c>
      <c r="BP38" s="56"/>
      <c r="BQ38" s="95"/>
      <c r="BR38" s="89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>
        <v>15</v>
      </c>
      <c r="CE38" s="56">
        <v>4</v>
      </c>
      <c r="CF38" s="56"/>
      <c r="CG38" s="90"/>
      <c r="CH38" s="8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>
        <v>17</v>
      </c>
      <c r="CW38" s="56">
        <v>9</v>
      </c>
      <c r="CX38" s="56"/>
      <c r="CY38" s="95"/>
      <c r="CZ38" s="89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>
        <v>6</v>
      </c>
      <c r="DQ38" s="90">
        <v>4</v>
      </c>
      <c r="DR38" s="8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>
        <v>1</v>
      </c>
      <c r="EI38" s="95">
        <v>0</v>
      </c>
      <c r="EJ38" s="89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90"/>
      <c r="FB38" s="8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95"/>
      <c r="FT38" s="89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90"/>
      <c r="GL38" s="153"/>
      <c r="GM38" s="3">
        <f t="shared" si="0"/>
        <v>3</v>
      </c>
      <c r="GN38" s="3">
        <f t="shared" si="1"/>
        <v>3</v>
      </c>
      <c r="GO38" s="3">
        <f t="shared" si="2"/>
        <v>5</v>
      </c>
      <c r="GP38" s="3">
        <f t="shared" si="3"/>
        <v>6</v>
      </c>
      <c r="GQ38" s="3">
        <f t="shared" si="4"/>
        <v>10</v>
      </c>
      <c r="GR38" s="3">
        <f t="shared" si="5"/>
        <v>10</v>
      </c>
      <c r="GS38" s="3">
        <f t="shared" si="6"/>
        <v>15</v>
      </c>
      <c r="GT38" s="3">
        <f t="shared" si="7"/>
        <v>17</v>
      </c>
      <c r="GU38" s="3">
        <f t="shared" si="8"/>
        <v>7</v>
      </c>
      <c r="GV38" s="3">
        <f t="shared" si="9"/>
        <v>76</v>
      </c>
      <c r="GW38" s="161" t="str">
        <f>IF(GV38='Rregjistrimet 9 Vjeçare'!AH38,"Mire","Gabim")</f>
        <v>Mire</v>
      </c>
      <c r="GX38" s="3">
        <f t="shared" si="10"/>
        <v>0</v>
      </c>
      <c r="GY38" s="3">
        <f t="shared" si="11"/>
        <v>1</v>
      </c>
      <c r="GZ38" s="3">
        <f t="shared" si="12"/>
        <v>2</v>
      </c>
      <c r="HA38" s="3">
        <f t="shared" si="13"/>
        <v>3</v>
      </c>
      <c r="HB38" s="3">
        <f t="shared" si="14"/>
        <v>4</v>
      </c>
      <c r="HC38" s="3">
        <f t="shared" si="15"/>
        <v>5</v>
      </c>
      <c r="HD38" s="3">
        <f t="shared" si="16"/>
        <v>4</v>
      </c>
      <c r="HE38" s="3">
        <f t="shared" si="17"/>
        <v>9</v>
      </c>
      <c r="HF38" s="3">
        <f t="shared" si="18"/>
        <v>4</v>
      </c>
      <c r="HG38" s="3">
        <f t="shared" si="19"/>
        <v>32</v>
      </c>
      <c r="HH38" s="161" t="str">
        <f>IF(HG38='Rregjistrimet 9 Vjeçare'!AI38,"Mire","Gabim")</f>
        <v>Mire</v>
      </c>
    </row>
    <row r="39" spans="1:216" ht="14.1" customHeight="1">
      <c r="A39" s="3" t="s">
        <v>388</v>
      </c>
      <c r="B39" s="31" t="s">
        <v>386</v>
      </c>
      <c r="C39" s="27" t="s">
        <v>297</v>
      </c>
      <c r="D39" s="27" t="s">
        <v>297</v>
      </c>
      <c r="E39" s="44" t="s">
        <v>380</v>
      </c>
      <c r="F39" s="31" t="s">
        <v>389</v>
      </c>
      <c r="G39" s="44" t="s">
        <v>352</v>
      </c>
      <c r="H39" s="44" t="s">
        <v>353</v>
      </c>
      <c r="I39" s="27" t="s">
        <v>300</v>
      </c>
      <c r="J39" s="33" t="s">
        <v>301</v>
      </c>
      <c r="K39" s="33" t="s">
        <v>315</v>
      </c>
      <c r="L39" s="27" t="s">
        <v>385</v>
      </c>
      <c r="M39" s="28" t="s">
        <v>303</v>
      </c>
      <c r="N39" s="55"/>
      <c r="O39" s="84"/>
      <c r="P39" s="89">
        <v>1</v>
      </c>
      <c r="Q39" s="56">
        <v>0</v>
      </c>
      <c r="R39" s="56"/>
      <c r="S39" s="90"/>
      <c r="T39" s="86"/>
      <c r="U39" s="56"/>
      <c r="V39" s="56">
        <v>2</v>
      </c>
      <c r="W39" s="56">
        <v>0</v>
      </c>
      <c r="X39" s="56"/>
      <c r="Y39" s="95"/>
      <c r="Z39" s="89"/>
      <c r="AA39" s="56"/>
      <c r="AB39" s="56"/>
      <c r="AC39" s="56"/>
      <c r="AD39" s="56">
        <v>1</v>
      </c>
      <c r="AE39" s="56">
        <v>1</v>
      </c>
      <c r="AF39" s="56"/>
      <c r="AG39" s="90"/>
      <c r="AH39" s="86"/>
      <c r="AI39" s="56"/>
      <c r="AJ39" s="56"/>
      <c r="AK39" s="56"/>
      <c r="AL39" s="56"/>
      <c r="AM39" s="56"/>
      <c r="AN39" s="56">
        <v>1</v>
      </c>
      <c r="AO39" s="56">
        <v>0</v>
      </c>
      <c r="AP39" s="56"/>
      <c r="AQ39" s="95"/>
      <c r="AR39" s="89"/>
      <c r="AS39" s="56"/>
      <c r="AT39" s="56"/>
      <c r="AU39" s="56"/>
      <c r="AV39" s="56"/>
      <c r="AW39" s="56"/>
      <c r="AX39" s="56"/>
      <c r="AY39" s="56"/>
      <c r="AZ39" s="56">
        <v>2</v>
      </c>
      <c r="BA39" s="56">
        <v>2</v>
      </c>
      <c r="BB39" s="56"/>
      <c r="BC39" s="90"/>
      <c r="BD39" s="8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95"/>
      <c r="BR39" s="89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90"/>
      <c r="CH39" s="8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>
        <v>3</v>
      </c>
      <c r="CW39" s="56">
        <v>1</v>
      </c>
      <c r="CX39" s="56"/>
      <c r="CY39" s="95"/>
      <c r="CZ39" s="89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90"/>
      <c r="DR39" s="8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95"/>
      <c r="EJ39" s="89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90"/>
      <c r="FB39" s="8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95"/>
      <c r="FT39" s="89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90"/>
      <c r="GL39" s="153"/>
      <c r="GM39" s="3">
        <f t="shared" si="0"/>
        <v>1</v>
      </c>
      <c r="GN39" s="3">
        <f t="shared" si="1"/>
        <v>2</v>
      </c>
      <c r="GO39" s="3">
        <f t="shared" si="2"/>
        <v>1</v>
      </c>
      <c r="GP39" s="3">
        <f t="shared" si="3"/>
        <v>1</v>
      </c>
      <c r="GQ39" s="3">
        <f t="shared" si="4"/>
        <v>2</v>
      </c>
      <c r="GR39" s="3">
        <f t="shared" si="5"/>
        <v>0</v>
      </c>
      <c r="GS39" s="3">
        <f t="shared" si="6"/>
        <v>0</v>
      </c>
      <c r="GT39" s="3">
        <f t="shared" si="7"/>
        <v>3</v>
      </c>
      <c r="GU39" s="3">
        <f t="shared" si="8"/>
        <v>0</v>
      </c>
      <c r="GV39" s="3">
        <f t="shared" si="9"/>
        <v>10</v>
      </c>
      <c r="GW39" s="161" t="str">
        <f>IF(GV39='Rregjistrimet 9 Vjeçare'!AH39,"Mire","Gabim")</f>
        <v>Mire</v>
      </c>
      <c r="GX39" s="3">
        <f t="shared" si="10"/>
        <v>0</v>
      </c>
      <c r="GY39" s="3">
        <f t="shared" si="11"/>
        <v>0</v>
      </c>
      <c r="GZ39" s="3">
        <f t="shared" si="12"/>
        <v>1</v>
      </c>
      <c r="HA39" s="3">
        <f t="shared" si="13"/>
        <v>0</v>
      </c>
      <c r="HB39" s="3">
        <f t="shared" si="14"/>
        <v>2</v>
      </c>
      <c r="HC39" s="3">
        <f t="shared" si="15"/>
        <v>0</v>
      </c>
      <c r="HD39" s="3">
        <f t="shared" si="16"/>
        <v>0</v>
      </c>
      <c r="HE39" s="3">
        <f t="shared" si="17"/>
        <v>1</v>
      </c>
      <c r="HF39" s="3">
        <f t="shared" si="18"/>
        <v>0</v>
      </c>
      <c r="HG39" s="3">
        <f t="shared" si="19"/>
        <v>4</v>
      </c>
      <c r="HH39" s="161" t="str">
        <f>IF(HG39='Rregjistrimet 9 Vjeçare'!AI39,"Mire","Gabim")</f>
        <v>Mire</v>
      </c>
    </row>
    <row r="40" spans="1:216" ht="14.1" customHeight="1">
      <c r="A40" s="3" t="s">
        <v>390</v>
      </c>
      <c r="B40" s="31" t="s">
        <v>386</v>
      </c>
      <c r="C40" s="27" t="s">
        <v>297</v>
      </c>
      <c r="D40" s="27" t="s">
        <v>297</v>
      </c>
      <c r="E40" s="44" t="s">
        <v>380</v>
      </c>
      <c r="F40" s="53" t="s">
        <v>391</v>
      </c>
      <c r="G40" s="44" t="s">
        <v>352</v>
      </c>
      <c r="H40" s="44" t="s">
        <v>353</v>
      </c>
      <c r="I40" s="27" t="s">
        <v>300</v>
      </c>
      <c r="J40" s="33" t="s">
        <v>50</v>
      </c>
      <c r="K40" s="33" t="s">
        <v>315</v>
      </c>
      <c r="L40" s="27" t="s">
        <v>385</v>
      </c>
      <c r="M40" s="28" t="s">
        <v>303</v>
      </c>
      <c r="N40" s="58"/>
      <c r="O40" s="85"/>
      <c r="P40" s="93">
        <v>5</v>
      </c>
      <c r="Q40" s="58">
        <v>2</v>
      </c>
      <c r="R40" s="58"/>
      <c r="S40" s="94"/>
      <c r="T40" s="88"/>
      <c r="U40" s="58"/>
      <c r="V40" s="59">
        <v>1</v>
      </c>
      <c r="W40" s="59">
        <v>0</v>
      </c>
      <c r="X40" s="59"/>
      <c r="Y40" s="96"/>
      <c r="Z40" s="98"/>
      <c r="AA40" s="59"/>
      <c r="AB40" s="59"/>
      <c r="AC40" s="59"/>
      <c r="AD40" s="59">
        <v>2</v>
      </c>
      <c r="AE40" s="59">
        <v>2</v>
      </c>
      <c r="AF40" s="59"/>
      <c r="AG40" s="99"/>
      <c r="AH40" s="97"/>
      <c r="AI40" s="59"/>
      <c r="AJ40" s="59"/>
      <c r="AK40" s="59"/>
      <c r="AL40" s="59"/>
      <c r="AM40" s="59"/>
      <c r="AN40" s="59">
        <v>3</v>
      </c>
      <c r="AO40" s="59">
        <v>2</v>
      </c>
      <c r="AP40" s="59"/>
      <c r="AQ40" s="96"/>
      <c r="AR40" s="98"/>
      <c r="AS40" s="59"/>
      <c r="AT40" s="59"/>
      <c r="AU40" s="59"/>
      <c r="AV40" s="59"/>
      <c r="AW40" s="59"/>
      <c r="AX40" s="59">
        <v>2</v>
      </c>
      <c r="AY40" s="59">
        <v>0</v>
      </c>
      <c r="AZ40" s="59"/>
      <c r="BA40" s="59"/>
      <c r="BB40" s="59"/>
      <c r="BC40" s="99"/>
      <c r="BD40" s="97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96"/>
      <c r="BR40" s="98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99"/>
      <c r="CH40" s="97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96"/>
      <c r="CZ40" s="98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99"/>
      <c r="DR40" s="97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96"/>
      <c r="EJ40" s="98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99"/>
      <c r="FB40" s="97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96"/>
      <c r="FT40" s="98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99"/>
      <c r="GL40" s="153"/>
      <c r="GM40" s="3">
        <f t="shared" si="0"/>
        <v>5</v>
      </c>
      <c r="GN40" s="3">
        <f t="shared" si="1"/>
        <v>1</v>
      </c>
      <c r="GO40" s="3">
        <f t="shared" si="2"/>
        <v>2</v>
      </c>
      <c r="GP40" s="3">
        <f t="shared" si="3"/>
        <v>5</v>
      </c>
      <c r="GQ40" s="3">
        <f t="shared" si="4"/>
        <v>0</v>
      </c>
      <c r="GR40" s="3">
        <f t="shared" si="5"/>
        <v>0</v>
      </c>
      <c r="GS40" s="3">
        <f t="shared" si="6"/>
        <v>0</v>
      </c>
      <c r="GT40" s="3">
        <f t="shared" si="7"/>
        <v>0</v>
      </c>
      <c r="GU40" s="3">
        <f t="shared" si="8"/>
        <v>0</v>
      </c>
      <c r="GV40" s="3">
        <f t="shared" si="9"/>
        <v>13</v>
      </c>
      <c r="GW40" s="161" t="str">
        <f>IF(GV40='Rregjistrimet 9 Vjeçare'!AH40,"Mire","Gabim")</f>
        <v>Mire</v>
      </c>
      <c r="GX40" s="3">
        <f t="shared" si="10"/>
        <v>2</v>
      </c>
      <c r="GY40" s="3">
        <f t="shared" si="11"/>
        <v>0</v>
      </c>
      <c r="GZ40" s="3">
        <f t="shared" si="12"/>
        <v>2</v>
      </c>
      <c r="HA40" s="3">
        <f t="shared" si="13"/>
        <v>2</v>
      </c>
      <c r="HB40" s="3">
        <f t="shared" si="14"/>
        <v>0</v>
      </c>
      <c r="HC40" s="3">
        <f t="shared" si="15"/>
        <v>0</v>
      </c>
      <c r="HD40" s="3">
        <f t="shared" si="16"/>
        <v>0</v>
      </c>
      <c r="HE40" s="3">
        <f t="shared" si="17"/>
        <v>0</v>
      </c>
      <c r="HF40" s="3">
        <f t="shared" si="18"/>
        <v>0</v>
      </c>
      <c r="HG40" s="3">
        <f t="shared" si="19"/>
        <v>6</v>
      </c>
      <c r="HH40" s="161" t="str">
        <f>IF(HG40='Rregjistrimet 9 Vjeçare'!AI40,"Mire","Gabim")</f>
        <v>Mire</v>
      </c>
    </row>
    <row r="41" spans="1:216" ht="14.1" customHeight="1">
      <c r="A41" s="3" t="s">
        <v>392</v>
      </c>
      <c r="B41" s="31" t="s">
        <v>393</v>
      </c>
      <c r="C41" s="27" t="s">
        <v>297</v>
      </c>
      <c r="D41" s="27" t="s">
        <v>297</v>
      </c>
      <c r="E41" s="44" t="s">
        <v>380</v>
      </c>
      <c r="F41" s="31" t="s">
        <v>394</v>
      </c>
      <c r="G41" s="44" t="s">
        <v>352</v>
      </c>
      <c r="H41" s="44" t="s">
        <v>353</v>
      </c>
      <c r="I41" s="27" t="s">
        <v>300</v>
      </c>
      <c r="J41" s="33" t="s">
        <v>301</v>
      </c>
      <c r="K41" s="33" t="s">
        <v>302</v>
      </c>
      <c r="L41" s="27"/>
      <c r="M41" s="28" t="s">
        <v>303</v>
      </c>
      <c r="N41" s="55"/>
      <c r="O41" s="84"/>
      <c r="P41" s="89">
        <v>3</v>
      </c>
      <c r="Q41" s="56">
        <v>2</v>
      </c>
      <c r="R41" s="56"/>
      <c r="S41" s="90"/>
      <c r="T41" s="86"/>
      <c r="U41" s="56"/>
      <c r="V41" s="56">
        <v>5</v>
      </c>
      <c r="W41" s="56">
        <v>3</v>
      </c>
      <c r="X41" s="56"/>
      <c r="Y41" s="95"/>
      <c r="Z41" s="89"/>
      <c r="AA41" s="56"/>
      <c r="AB41" s="56"/>
      <c r="AC41" s="56"/>
      <c r="AD41" s="56">
        <v>6</v>
      </c>
      <c r="AE41" s="56">
        <v>3</v>
      </c>
      <c r="AF41" s="56"/>
      <c r="AG41" s="90"/>
      <c r="AH41" s="86"/>
      <c r="AI41" s="56"/>
      <c r="AJ41" s="56"/>
      <c r="AK41" s="56"/>
      <c r="AL41" s="56"/>
      <c r="AM41" s="56"/>
      <c r="AN41" s="56">
        <v>5</v>
      </c>
      <c r="AO41" s="56">
        <v>2</v>
      </c>
      <c r="AP41" s="56"/>
      <c r="AQ41" s="95"/>
      <c r="AR41" s="89"/>
      <c r="AS41" s="56"/>
      <c r="AT41" s="56"/>
      <c r="AU41" s="56"/>
      <c r="AV41" s="56"/>
      <c r="AW41" s="56"/>
      <c r="AX41" s="56"/>
      <c r="AY41" s="56"/>
      <c r="AZ41" s="56">
        <v>6</v>
      </c>
      <c r="BA41" s="56">
        <v>0</v>
      </c>
      <c r="BB41" s="56"/>
      <c r="BC41" s="90"/>
      <c r="BD41" s="86"/>
      <c r="BE41" s="56"/>
      <c r="BF41" s="56"/>
      <c r="BG41" s="56"/>
      <c r="BH41" s="56"/>
      <c r="BI41" s="56"/>
      <c r="BJ41" s="56"/>
      <c r="BK41" s="56"/>
      <c r="BL41" s="56"/>
      <c r="BM41" s="56"/>
      <c r="BN41" s="56">
        <v>3</v>
      </c>
      <c r="BO41" s="56">
        <v>2</v>
      </c>
      <c r="BP41" s="56"/>
      <c r="BQ41" s="95"/>
      <c r="BR41" s="89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>
        <v>3</v>
      </c>
      <c r="CE41" s="56">
        <v>1</v>
      </c>
      <c r="CF41" s="56"/>
      <c r="CG41" s="90"/>
      <c r="CH41" s="8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>
        <v>10</v>
      </c>
      <c r="CW41" s="56">
        <v>4</v>
      </c>
      <c r="CX41" s="56"/>
      <c r="CY41" s="95"/>
      <c r="CZ41" s="89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>
        <v>5</v>
      </c>
      <c r="DQ41" s="90">
        <v>4</v>
      </c>
      <c r="DR41" s="8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95"/>
      <c r="EJ41" s="89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90"/>
      <c r="FB41" s="8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95"/>
      <c r="FT41" s="89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90"/>
      <c r="GL41" s="153"/>
      <c r="GM41" s="3">
        <f t="shared" si="0"/>
        <v>3</v>
      </c>
      <c r="GN41" s="3">
        <f t="shared" si="1"/>
        <v>5</v>
      </c>
      <c r="GO41" s="3">
        <f t="shared" si="2"/>
        <v>6</v>
      </c>
      <c r="GP41" s="3">
        <f t="shared" si="3"/>
        <v>5</v>
      </c>
      <c r="GQ41" s="3">
        <f t="shared" si="4"/>
        <v>6</v>
      </c>
      <c r="GR41" s="3">
        <f t="shared" si="5"/>
        <v>3</v>
      </c>
      <c r="GS41" s="3">
        <f t="shared" si="6"/>
        <v>3</v>
      </c>
      <c r="GT41" s="3">
        <f t="shared" si="7"/>
        <v>10</v>
      </c>
      <c r="GU41" s="3">
        <f t="shared" si="8"/>
        <v>5</v>
      </c>
      <c r="GV41" s="3">
        <f t="shared" si="9"/>
        <v>46</v>
      </c>
      <c r="GW41" s="161" t="str">
        <f>IF(GV41='Rregjistrimet 9 Vjeçare'!AH41,"Mire","Gabim")</f>
        <v>Mire</v>
      </c>
      <c r="GX41" s="3">
        <f t="shared" si="10"/>
        <v>2</v>
      </c>
      <c r="GY41" s="3">
        <f t="shared" si="11"/>
        <v>3</v>
      </c>
      <c r="GZ41" s="3">
        <f t="shared" si="12"/>
        <v>3</v>
      </c>
      <c r="HA41" s="3">
        <f t="shared" si="13"/>
        <v>2</v>
      </c>
      <c r="HB41" s="3">
        <f t="shared" si="14"/>
        <v>0</v>
      </c>
      <c r="HC41" s="3">
        <f t="shared" si="15"/>
        <v>2</v>
      </c>
      <c r="HD41" s="3">
        <f t="shared" si="16"/>
        <v>1</v>
      </c>
      <c r="HE41" s="3">
        <f t="shared" si="17"/>
        <v>4</v>
      </c>
      <c r="HF41" s="3">
        <f t="shared" si="18"/>
        <v>4</v>
      </c>
      <c r="HG41" s="3">
        <f t="shared" si="19"/>
        <v>21</v>
      </c>
      <c r="HH41" s="161" t="str">
        <f>IF(HG41='Rregjistrimet 9 Vjeçare'!AI41,"Mire","Gabim")</f>
        <v>Mire</v>
      </c>
    </row>
    <row r="42" spans="1:216" ht="14.1" customHeight="1">
      <c r="A42" s="3" t="s">
        <v>395</v>
      </c>
      <c r="B42" s="31" t="s">
        <v>396</v>
      </c>
      <c r="C42" s="27" t="s">
        <v>297</v>
      </c>
      <c r="D42" s="27" t="s">
        <v>297</v>
      </c>
      <c r="E42" s="44" t="s">
        <v>380</v>
      </c>
      <c r="F42" s="31" t="s">
        <v>397</v>
      </c>
      <c r="G42" s="44" t="s">
        <v>352</v>
      </c>
      <c r="H42" s="44" t="s">
        <v>353</v>
      </c>
      <c r="I42" s="27" t="s">
        <v>300</v>
      </c>
      <c r="J42" s="33" t="s">
        <v>301</v>
      </c>
      <c r="K42" s="33" t="s">
        <v>302</v>
      </c>
      <c r="L42" s="27"/>
      <c r="M42" s="28" t="s">
        <v>303</v>
      </c>
      <c r="N42" s="55"/>
      <c r="O42" s="84"/>
      <c r="P42" s="89">
        <v>8</v>
      </c>
      <c r="Q42" s="56">
        <v>3</v>
      </c>
      <c r="R42" s="56"/>
      <c r="S42" s="90"/>
      <c r="T42" s="86">
        <v>6</v>
      </c>
      <c r="U42" s="56">
        <v>3</v>
      </c>
      <c r="V42" s="56">
        <v>11</v>
      </c>
      <c r="W42" s="56">
        <v>8</v>
      </c>
      <c r="X42" s="56"/>
      <c r="Y42" s="95"/>
      <c r="Z42" s="89"/>
      <c r="AA42" s="56"/>
      <c r="AB42" s="56"/>
      <c r="AC42" s="56"/>
      <c r="AD42" s="56">
        <v>6</v>
      </c>
      <c r="AE42" s="56">
        <v>5</v>
      </c>
      <c r="AF42" s="56"/>
      <c r="AG42" s="90"/>
      <c r="AH42" s="86"/>
      <c r="AI42" s="56"/>
      <c r="AJ42" s="56"/>
      <c r="AK42" s="56"/>
      <c r="AL42" s="56">
        <v>5</v>
      </c>
      <c r="AM42" s="56">
        <v>1</v>
      </c>
      <c r="AN42" s="56">
        <v>4</v>
      </c>
      <c r="AO42" s="56">
        <v>1</v>
      </c>
      <c r="AP42" s="56"/>
      <c r="AQ42" s="95"/>
      <c r="AR42" s="89"/>
      <c r="AS42" s="56"/>
      <c r="AT42" s="56"/>
      <c r="AU42" s="56"/>
      <c r="AV42" s="56"/>
      <c r="AW42" s="56"/>
      <c r="AX42" s="56">
        <v>3</v>
      </c>
      <c r="AY42" s="56">
        <v>2</v>
      </c>
      <c r="AZ42" s="56">
        <v>13</v>
      </c>
      <c r="BA42" s="56">
        <v>9</v>
      </c>
      <c r="BB42" s="56"/>
      <c r="BC42" s="90"/>
      <c r="BD42" s="86"/>
      <c r="BE42" s="56"/>
      <c r="BF42" s="56"/>
      <c r="BG42" s="56"/>
      <c r="BH42" s="56"/>
      <c r="BI42" s="56"/>
      <c r="BJ42" s="56"/>
      <c r="BK42" s="56"/>
      <c r="BL42" s="56">
        <v>6</v>
      </c>
      <c r="BM42" s="56">
        <v>4</v>
      </c>
      <c r="BN42" s="56">
        <v>6</v>
      </c>
      <c r="BO42" s="56">
        <v>3</v>
      </c>
      <c r="BP42" s="56"/>
      <c r="BQ42" s="95"/>
      <c r="BR42" s="89"/>
      <c r="BS42" s="56"/>
      <c r="BT42" s="56"/>
      <c r="BU42" s="56"/>
      <c r="BV42" s="56"/>
      <c r="BW42" s="56"/>
      <c r="BX42" s="56"/>
      <c r="BY42" s="56"/>
      <c r="BZ42" s="56"/>
      <c r="CA42" s="56"/>
      <c r="CB42" s="56">
        <v>4</v>
      </c>
      <c r="CC42" s="56">
        <v>2</v>
      </c>
      <c r="CD42" s="56">
        <v>6</v>
      </c>
      <c r="CE42" s="56">
        <v>3</v>
      </c>
      <c r="CF42" s="56"/>
      <c r="CG42" s="90"/>
      <c r="CH42" s="86"/>
      <c r="CI42" s="56"/>
      <c r="CJ42" s="56"/>
      <c r="CK42" s="56"/>
      <c r="CL42" s="56"/>
      <c r="CM42" s="56"/>
      <c r="CN42" s="56"/>
      <c r="CO42" s="56"/>
      <c r="CP42" s="56"/>
      <c r="CQ42" s="56"/>
      <c r="CR42" s="56">
        <v>1</v>
      </c>
      <c r="CS42" s="56">
        <v>0</v>
      </c>
      <c r="CT42" s="56">
        <v>5</v>
      </c>
      <c r="CU42" s="56">
        <v>3</v>
      </c>
      <c r="CV42" s="56">
        <v>8</v>
      </c>
      <c r="CW42" s="56">
        <v>3</v>
      </c>
      <c r="CX42" s="56"/>
      <c r="CY42" s="95"/>
      <c r="CZ42" s="89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>
        <v>6</v>
      </c>
      <c r="DO42" s="56">
        <v>4</v>
      </c>
      <c r="DP42" s="56">
        <v>10</v>
      </c>
      <c r="DQ42" s="90">
        <v>5</v>
      </c>
      <c r="DR42" s="8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>
        <v>6</v>
      </c>
      <c r="EI42" s="95">
        <v>3</v>
      </c>
      <c r="EJ42" s="89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>
        <v>1</v>
      </c>
      <c r="FA42" s="90">
        <v>1</v>
      </c>
      <c r="FB42" s="8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95"/>
      <c r="FT42" s="89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90"/>
      <c r="GL42" s="153"/>
      <c r="GM42" s="3">
        <f t="shared" si="0"/>
        <v>14</v>
      </c>
      <c r="GN42" s="3">
        <f t="shared" si="1"/>
        <v>11</v>
      </c>
      <c r="GO42" s="3">
        <f t="shared" si="2"/>
        <v>11</v>
      </c>
      <c r="GP42" s="3">
        <f t="shared" si="3"/>
        <v>7</v>
      </c>
      <c r="GQ42" s="3">
        <f t="shared" si="4"/>
        <v>19</v>
      </c>
      <c r="GR42" s="3">
        <f t="shared" si="5"/>
        <v>11</v>
      </c>
      <c r="GS42" s="3">
        <f t="shared" si="6"/>
        <v>11</v>
      </c>
      <c r="GT42" s="3">
        <f t="shared" si="7"/>
        <v>14</v>
      </c>
      <c r="GU42" s="3">
        <f t="shared" si="8"/>
        <v>17</v>
      </c>
      <c r="GV42" s="3">
        <f t="shared" si="9"/>
        <v>115</v>
      </c>
      <c r="GW42" s="161" t="str">
        <f>IF(GV42='Rregjistrimet 9 Vjeçare'!AH42,"Mire","Gabim")</f>
        <v>Mire</v>
      </c>
      <c r="GX42" s="3">
        <f t="shared" si="10"/>
        <v>6</v>
      </c>
      <c r="GY42" s="3">
        <f t="shared" si="11"/>
        <v>8</v>
      </c>
      <c r="GZ42" s="3">
        <f t="shared" si="12"/>
        <v>6</v>
      </c>
      <c r="HA42" s="3">
        <f t="shared" si="13"/>
        <v>3</v>
      </c>
      <c r="HB42" s="3">
        <f t="shared" si="14"/>
        <v>13</v>
      </c>
      <c r="HC42" s="3">
        <f t="shared" si="15"/>
        <v>5</v>
      </c>
      <c r="HD42" s="3">
        <f t="shared" si="16"/>
        <v>6</v>
      </c>
      <c r="HE42" s="3">
        <f t="shared" si="17"/>
        <v>7</v>
      </c>
      <c r="HF42" s="3">
        <f t="shared" si="18"/>
        <v>9</v>
      </c>
      <c r="HG42" s="3">
        <f t="shared" si="19"/>
        <v>63</v>
      </c>
      <c r="HH42" s="161" t="str">
        <f>IF(HG42='Rregjistrimet 9 Vjeçare'!AI42,"Mire","Gabim")</f>
        <v>Mire</v>
      </c>
    </row>
    <row r="43" spans="1:216" ht="14.1" customHeight="1">
      <c r="A43" s="3" t="s">
        <v>398</v>
      </c>
      <c r="B43" s="31" t="s">
        <v>399</v>
      </c>
      <c r="C43" s="27" t="s">
        <v>297</v>
      </c>
      <c r="D43" s="27" t="s">
        <v>297</v>
      </c>
      <c r="E43" s="44" t="s">
        <v>400</v>
      </c>
      <c r="F43" s="31" t="s">
        <v>401</v>
      </c>
      <c r="G43" s="44" t="s">
        <v>352</v>
      </c>
      <c r="H43" s="44" t="s">
        <v>353</v>
      </c>
      <c r="I43" s="27" t="s">
        <v>300</v>
      </c>
      <c r="J43" s="33" t="s">
        <v>339</v>
      </c>
      <c r="K43" s="33" t="s">
        <v>340</v>
      </c>
      <c r="L43" s="27"/>
      <c r="M43" s="28" t="s">
        <v>303</v>
      </c>
      <c r="N43" s="55">
        <v>1</v>
      </c>
      <c r="O43" s="84">
        <v>1</v>
      </c>
      <c r="P43" s="89">
        <v>10</v>
      </c>
      <c r="Q43" s="56">
        <v>4</v>
      </c>
      <c r="R43" s="56">
        <v>1</v>
      </c>
      <c r="S43" s="90">
        <v>1</v>
      </c>
      <c r="T43" s="86">
        <v>2</v>
      </c>
      <c r="U43" s="56">
        <v>1</v>
      </c>
      <c r="V43" s="56">
        <v>6</v>
      </c>
      <c r="W43" s="56">
        <v>3</v>
      </c>
      <c r="X43" s="56"/>
      <c r="Y43" s="95"/>
      <c r="Z43" s="89"/>
      <c r="AA43" s="56"/>
      <c r="AB43" s="56">
        <v>3</v>
      </c>
      <c r="AC43" s="56">
        <v>1</v>
      </c>
      <c r="AD43" s="56">
        <v>7</v>
      </c>
      <c r="AE43" s="56">
        <v>5</v>
      </c>
      <c r="AF43" s="56"/>
      <c r="AG43" s="90"/>
      <c r="AH43" s="86"/>
      <c r="AI43" s="56"/>
      <c r="AJ43" s="56"/>
      <c r="AK43" s="56"/>
      <c r="AL43" s="56">
        <v>2</v>
      </c>
      <c r="AM43" s="56">
        <v>1</v>
      </c>
      <c r="AN43" s="56">
        <v>7</v>
      </c>
      <c r="AO43" s="56">
        <v>5</v>
      </c>
      <c r="AP43" s="56"/>
      <c r="AQ43" s="95"/>
      <c r="AR43" s="89"/>
      <c r="AS43" s="56"/>
      <c r="AT43" s="56">
        <v>1</v>
      </c>
      <c r="AU43" s="56">
        <v>1</v>
      </c>
      <c r="AV43" s="56"/>
      <c r="AW43" s="56"/>
      <c r="AX43" s="56">
        <v>4</v>
      </c>
      <c r="AY43" s="56">
        <v>2</v>
      </c>
      <c r="AZ43" s="56">
        <v>15</v>
      </c>
      <c r="BA43" s="56">
        <v>8</v>
      </c>
      <c r="BB43" s="56"/>
      <c r="BC43" s="90"/>
      <c r="BD43" s="86"/>
      <c r="BE43" s="56"/>
      <c r="BF43" s="56"/>
      <c r="BG43" s="56"/>
      <c r="BH43" s="56"/>
      <c r="BI43" s="56"/>
      <c r="BJ43" s="56"/>
      <c r="BK43" s="56"/>
      <c r="BL43" s="56">
        <v>5</v>
      </c>
      <c r="BM43" s="56">
        <v>2</v>
      </c>
      <c r="BN43" s="56">
        <v>4</v>
      </c>
      <c r="BO43" s="56">
        <v>1</v>
      </c>
      <c r="BP43" s="56"/>
      <c r="BQ43" s="95"/>
      <c r="BR43" s="89"/>
      <c r="BS43" s="56"/>
      <c r="BT43" s="56"/>
      <c r="BU43" s="56"/>
      <c r="BV43" s="56"/>
      <c r="BW43" s="56"/>
      <c r="BX43" s="56"/>
      <c r="BY43" s="56"/>
      <c r="BZ43" s="56"/>
      <c r="CA43" s="56"/>
      <c r="CB43" s="56">
        <v>5</v>
      </c>
      <c r="CC43" s="56">
        <v>2</v>
      </c>
      <c r="CD43" s="56">
        <v>12</v>
      </c>
      <c r="CE43" s="56">
        <v>6</v>
      </c>
      <c r="CF43" s="56"/>
      <c r="CG43" s="90"/>
      <c r="CH43" s="8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>
        <v>6</v>
      </c>
      <c r="CU43" s="56">
        <v>5</v>
      </c>
      <c r="CV43" s="56">
        <v>15</v>
      </c>
      <c r="CW43" s="56">
        <v>4</v>
      </c>
      <c r="CX43" s="56"/>
      <c r="CY43" s="95"/>
      <c r="CZ43" s="89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>
        <v>1</v>
      </c>
      <c r="DM43" s="56">
        <v>0</v>
      </c>
      <c r="DN43" s="56">
        <v>4</v>
      </c>
      <c r="DO43" s="56">
        <v>2</v>
      </c>
      <c r="DP43" s="56">
        <v>15</v>
      </c>
      <c r="DQ43" s="90">
        <v>6</v>
      </c>
      <c r="DR43" s="8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95"/>
      <c r="EJ43" s="89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90"/>
      <c r="FB43" s="8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95"/>
      <c r="FT43" s="89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90"/>
      <c r="GL43" s="153"/>
      <c r="GM43" s="3">
        <f t="shared" si="0"/>
        <v>13</v>
      </c>
      <c r="GN43" s="3">
        <f t="shared" si="1"/>
        <v>11</v>
      </c>
      <c r="GO43" s="3">
        <f t="shared" si="2"/>
        <v>9</v>
      </c>
      <c r="GP43" s="3">
        <f t="shared" si="3"/>
        <v>11</v>
      </c>
      <c r="GQ43" s="3">
        <f t="shared" si="4"/>
        <v>20</v>
      </c>
      <c r="GR43" s="3">
        <f t="shared" si="5"/>
        <v>9</v>
      </c>
      <c r="GS43" s="3">
        <f t="shared" si="6"/>
        <v>19</v>
      </c>
      <c r="GT43" s="3">
        <f t="shared" si="7"/>
        <v>19</v>
      </c>
      <c r="GU43" s="3">
        <f t="shared" si="8"/>
        <v>15</v>
      </c>
      <c r="GV43" s="3">
        <f t="shared" si="9"/>
        <v>126</v>
      </c>
      <c r="GW43" s="161" t="str">
        <f>IF(GV43='Rregjistrimet 9 Vjeçare'!AH43,"Mire","Gabim")</f>
        <v>Mire</v>
      </c>
      <c r="GX43" s="3">
        <f t="shared" si="10"/>
        <v>6</v>
      </c>
      <c r="GY43" s="3">
        <f t="shared" si="11"/>
        <v>6</v>
      </c>
      <c r="GZ43" s="3">
        <f t="shared" si="12"/>
        <v>6</v>
      </c>
      <c r="HA43" s="3">
        <f t="shared" si="13"/>
        <v>7</v>
      </c>
      <c r="HB43" s="3">
        <f t="shared" si="14"/>
        <v>10</v>
      </c>
      <c r="HC43" s="3">
        <f t="shared" si="15"/>
        <v>3</v>
      </c>
      <c r="HD43" s="3">
        <f t="shared" si="16"/>
        <v>11</v>
      </c>
      <c r="HE43" s="3">
        <f t="shared" si="17"/>
        <v>6</v>
      </c>
      <c r="HF43" s="3">
        <f t="shared" si="18"/>
        <v>6</v>
      </c>
      <c r="HG43" s="3">
        <f t="shared" si="19"/>
        <v>61</v>
      </c>
      <c r="HH43" s="161" t="str">
        <f>IF(HG43='Rregjistrimet 9 Vjeçare'!AI43,"Mire","Gabim")</f>
        <v>Mire</v>
      </c>
    </row>
    <row r="44" spans="1:216" ht="14.1" customHeight="1">
      <c r="A44" s="3" t="s">
        <v>402</v>
      </c>
      <c r="B44" s="31" t="s">
        <v>403</v>
      </c>
      <c r="C44" s="27" t="s">
        <v>297</v>
      </c>
      <c r="D44" s="27" t="s">
        <v>297</v>
      </c>
      <c r="E44" s="44" t="s">
        <v>400</v>
      </c>
      <c r="F44" s="32" t="s">
        <v>404</v>
      </c>
      <c r="G44" s="44" t="s">
        <v>352</v>
      </c>
      <c r="H44" s="44" t="s">
        <v>353</v>
      </c>
      <c r="I44" s="27" t="s">
        <v>300</v>
      </c>
      <c r="J44" s="33" t="s">
        <v>301</v>
      </c>
      <c r="K44" s="33" t="s">
        <v>302</v>
      </c>
      <c r="L44" s="27"/>
      <c r="M44" s="28" t="s">
        <v>303</v>
      </c>
      <c r="N44" s="55"/>
      <c r="O44" s="84"/>
      <c r="P44" s="89">
        <v>10</v>
      </c>
      <c r="Q44" s="56">
        <v>4</v>
      </c>
      <c r="R44" s="56"/>
      <c r="S44" s="90"/>
      <c r="T44" s="86"/>
      <c r="U44" s="56"/>
      <c r="V44" s="56">
        <v>17</v>
      </c>
      <c r="W44" s="56">
        <v>9</v>
      </c>
      <c r="X44" s="56"/>
      <c r="Y44" s="95"/>
      <c r="Z44" s="89"/>
      <c r="AA44" s="56"/>
      <c r="AB44" s="56"/>
      <c r="AC44" s="56"/>
      <c r="AD44" s="56">
        <v>11</v>
      </c>
      <c r="AE44" s="56">
        <v>3</v>
      </c>
      <c r="AF44" s="56"/>
      <c r="AG44" s="90"/>
      <c r="AH44" s="86"/>
      <c r="AI44" s="56"/>
      <c r="AJ44" s="56"/>
      <c r="AK44" s="56"/>
      <c r="AL44" s="56"/>
      <c r="AM44" s="56"/>
      <c r="AN44" s="56">
        <v>23</v>
      </c>
      <c r="AO44" s="56">
        <v>12</v>
      </c>
      <c r="AP44" s="56"/>
      <c r="AQ44" s="95"/>
      <c r="AR44" s="89"/>
      <c r="AS44" s="56"/>
      <c r="AT44" s="56"/>
      <c r="AU44" s="56"/>
      <c r="AV44" s="56"/>
      <c r="AW44" s="56"/>
      <c r="AX44" s="56"/>
      <c r="AY44" s="56"/>
      <c r="AZ44" s="56">
        <v>10</v>
      </c>
      <c r="BA44" s="56">
        <v>6</v>
      </c>
      <c r="BB44" s="56"/>
      <c r="BC44" s="90"/>
      <c r="BD44" s="86"/>
      <c r="BE44" s="56"/>
      <c r="BF44" s="56"/>
      <c r="BG44" s="56"/>
      <c r="BH44" s="56"/>
      <c r="BI44" s="56"/>
      <c r="BJ44" s="56"/>
      <c r="BK44" s="56"/>
      <c r="BL44" s="56"/>
      <c r="BM44" s="56"/>
      <c r="BN44" s="56">
        <v>12</v>
      </c>
      <c r="BO44" s="56">
        <v>9</v>
      </c>
      <c r="BP44" s="56"/>
      <c r="BQ44" s="95"/>
      <c r="BR44" s="89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>
        <v>15</v>
      </c>
      <c r="CE44" s="56">
        <v>7</v>
      </c>
      <c r="CF44" s="56"/>
      <c r="CG44" s="90"/>
      <c r="CH44" s="8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>
        <v>26</v>
      </c>
      <c r="CW44" s="56">
        <v>14</v>
      </c>
      <c r="CX44" s="56"/>
      <c r="CY44" s="95"/>
      <c r="CZ44" s="89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>
        <v>10</v>
      </c>
      <c r="DQ44" s="90">
        <v>4</v>
      </c>
      <c r="DR44" s="8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>
        <v>4</v>
      </c>
      <c r="EI44" s="95">
        <v>2</v>
      </c>
      <c r="EJ44" s="89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90"/>
      <c r="FB44" s="8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95"/>
      <c r="FT44" s="89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90"/>
      <c r="GL44" s="153"/>
      <c r="GM44" s="3">
        <f t="shared" si="0"/>
        <v>10</v>
      </c>
      <c r="GN44" s="3">
        <f t="shared" si="1"/>
        <v>17</v>
      </c>
      <c r="GO44" s="3">
        <f t="shared" si="2"/>
        <v>11</v>
      </c>
      <c r="GP44" s="3">
        <f t="shared" si="3"/>
        <v>23</v>
      </c>
      <c r="GQ44" s="3">
        <f t="shared" si="4"/>
        <v>10</v>
      </c>
      <c r="GR44" s="3">
        <f t="shared" si="5"/>
        <v>12</v>
      </c>
      <c r="GS44" s="3">
        <f t="shared" si="6"/>
        <v>15</v>
      </c>
      <c r="GT44" s="3">
        <f t="shared" si="7"/>
        <v>26</v>
      </c>
      <c r="GU44" s="3">
        <f t="shared" si="8"/>
        <v>14</v>
      </c>
      <c r="GV44" s="3">
        <f t="shared" si="9"/>
        <v>138</v>
      </c>
      <c r="GW44" s="161" t="str">
        <f>IF(GV44='Rregjistrimet 9 Vjeçare'!AH44,"Mire","Gabim")</f>
        <v>Mire</v>
      </c>
      <c r="GX44" s="3">
        <f t="shared" si="10"/>
        <v>4</v>
      </c>
      <c r="GY44" s="3">
        <f t="shared" si="11"/>
        <v>9</v>
      </c>
      <c r="GZ44" s="3">
        <f t="shared" si="12"/>
        <v>3</v>
      </c>
      <c r="HA44" s="3">
        <f t="shared" si="13"/>
        <v>12</v>
      </c>
      <c r="HB44" s="3">
        <f t="shared" si="14"/>
        <v>6</v>
      </c>
      <c r="HC44" s="3">
        <f t="shared" si="15"/>
        <v>9</v>
      </c>
      <c r="HD44" s="3">
        <f t="shared" si="16"/>
        <v>7</v>
      </c>
      <c r="HE44" s="3">
        <f t="shared" si="17"/>
        <v>14</v>
      </c>
      <c r="HF44" s="3">
        <f t="shared" si="18"/>
        <v>6</v>
      </c>
      <c r="HG44" s="3">
        <f t="shared" si="19"/>
        <v>70</v>
      </c>
      <c r="HH44" s="161" t="str">
        <f>IF(HG44='Rregjistrimet 9 Vjeçare'!AI44,"Mire","Gabim")</f>
        <v>Mire</v>
      </c>
    </row>
    <row r="45" spans="1:216" ht="14.1" customHeight="1">
      <c r="A45" s="3" t="s">
        <v>405</v>
      </c>
      <c r="B45" s="31" t="s">
        <v>406</v>
      </c>
      <c r="C45" s="27" t="s">
        <v>297</v>
      </c>
      <c r="D45" s="27" t="s">
        <v>297</v>
      </c>
      <c r="E45" s="44" t="s">
        <v>400</v>
      </c>
      <c r="F45" s="31" t="s">
        <v>407</v>
      </c>
      <c r="G45" s="44" t="s">
        <v>352</v>
      </c>
      <c r="H45" s="44" t="s">
        <v>353</v>
      </c>
      <c r="I45" s="27" t="s">
        <v>300</v>
      </c>
      <c r="J45" s="33" t="s">
        <v>301</v>
      </c>
      <c r="K45" s="33" t="s">
        <v>302</v>
      </c>
      <c r="L45" s="27"/>
      <c r="M45" s="28" t="s">
        <v>303</v>
      </c>
      <c r="N45" s="55"/>
      <c r="O45" s="84"/>
      <c r="P45" s="89">
        <v>4</v>
      </c>
      <c r="Q45" s="56">
        <v>2</v>
      </c>
      <c r="R45" s="56"/>
      <c r="S45" s="90"/>
      <c r="T45" s="86"/>
      <c r="U45" s="56"/>
      <c r="V45" s="56"/>
      <c r="W45" s="56"/>
      <c r="X45" s="56"/>
      <c r="Y45" s="95"/>
      <c r="Z45" s="89"/>
      <c r="AA45" s="56"/>
      <c r="AB45" s="56">
        <v>3</v>
      </c>
      <c r="AC45" s="56">
        <v>2</v>
      </c>
      <c r="AD45" s="56">
        <v>5</v>
      </c>
      <c r="AE45" s="56">
        <v>0</v>
      </c>
      <c r="AF45" s="56"/>
      <c r="AG45" s="90"/>
      <c r="AH45" s="86"/>
      <c r="AI45" s="56"/>
      <c r="AJ45" s="56"/>
      <c r="AK45" s="56"/>
      <c r="AL45" s="56">
        <v>1</v>
      </c>
      <c r="AM45" s="56">
        <v>0</v>
      </c>
      <c r="AN45" s="56">
        <v>4</v>
      </c>
      <c r="AO45" s="56">
        <v>1</v>
      </c>
      <c r="AP45" s="56"/>
      <c r="AQ45" s="95"/>
      <c r="AR45" s="89"/>
      <c r="AS45" s="56"/>
      <c r="AT45" s="56"/>
      <c r="AU45" s="56"/>
      <c r="AV45" s="56"/>
      <c r="AW45" s="56"/>
      <c r="AX45" s="56"/>
      <c r="AY45" s="56"/>
      <c r="AZ45" s="56">
        <v>4</v>
      </c>
      <c r="BA45" s="56">
        <v>2</v>
      </c>
      <c r="BB45" s="56"/>
      <c r="BC45" s="90"/>
      <c r="BD45" s="86"/>
      <c r="BE45" s="56"/>
      <c r="BF45" s="56"/>
      <c r="BG45" s="56"/>
      <c r="BH45" s="56"/>
      <c r="BI45" s="56"/>
      <c r="BJ45" s="56"/>
      <c r="BK45" s="56"/>
      <c r="BL45" s="56"/>
      <c r="BM45" s="56"/>
      <c r="BN45" s="56">
        <v>4</v>
      </c>
      <c r="BO45" s="56">
        <v>1</v>
      </c>
      <c r="BP45" s="56"/>
      <c r="BQ45" s="95"/>
      <c r="BR45" s="89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>
        <v>2</v>
      </c>
      <c r="CE45" s="56">
        <v>0</v>
      </c>
      <c r="CF45" s="56"/>
      <c r="CG45" s="90"/>
      <c r="CH45" s="8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>
        <v>3</v>
      </c>
      <c r="CU45" s="56">
        <v>1</v>
      </c>
      <c r="CV45" s="56">
        <v>6</v>
      </c>
      <c r="CW45" s="56">
        <v>2</v>
      </c>
      <c r="CX45" s="56">
        <v>1</v>
      </c>
      <c r="CY45" s="95">
        <v>1</v>
      </c>
      <c r="CZ45" s="89"/>
      <c r="DA45" s="56"/>
      <c r="DB45" s="56"/>
      <c r="DC45" s="56"/>
      <c r="DD45" s="56"/>
      <c r="DE45" s="56"/>
      <c r="DF45" s="56"/>
      <c r="DG45" s="56"/>
      <c r="DH45" s="56"/>
      <c r="DI45" s="56"/>
      <c r="DJ45" s="56">
        <v>1</v>
      </c>
      <c r="DK45" s="56">
        <v>1</v>
      </c>
      <c r="DL45" s="56"/>
      <c r="DM45" s="56"/>
      <c r="DN45" s="56">
        <v>1</v>
      </c>
      <c r="DO45" s="56">
        <v>0</v>
      </c>
      <c r="DP45" s="56">
        <v>5</v>
      </c>
      <c r="DQ45" s="90">
        <v>3</v>
      </c>
      <c r="DR45" s="8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>
        <v>5</v>
      </c>
      <c r="EI45" s="95">
        <v>3</v>
      </c>
      <c r="EJ45" s="89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90"/>
      <c r="FB45" s="8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>
        <v>1</v>
      </c>
      <c r="FS45" s="95">
        <v>0</v>
      </c>
      <c r="FT45" s="89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90"/>
      <c r="GL45" s="153"/>
      <c r="GM45" s="3">
        <f t="shared" si="0"/>
        <v>4</v>
      </c>
      <c r="GN45" s="3">
        <f t="shared" si="1"/>
        <v>3</v>
      </c>
      <c r="GO45" s="3">
        <f t="shared" si="2"/>
        <v>6</v>
      </c>
      <c r="GP45" s="3">
        <f t="shared" si="3"/>
        <v>4</v>
      </c>
      <c r="GQ45" s="3">
        <f t="shared" si="4"/>
        <v>4</v>
      </c>
      <c r="GR45" s="3">
        <f t="shared" si="5"/>
        <v>5</v>
      </c>
      <c r="GS45" s="3">
        <f t="shared" si="6"/>
        <v>5</v>
      </c>
      <c r="GT45" s="3">
        <f t="shared" si="7"/>
        <v>7</v>
      </c>
      <c r="GU45" s="3">
        <f t="shared" si="8"/>
        <v>12</v>
      </c>
      <c r="GV45" s="3">
        <f t="shared" si="9"/>
        <v>50</v>
      </c>
      <c r="GW45" s="161" t="str">
        <f>IF(GV45='Rregjistrimet 9 Vjeçare'!AH45,"Mire","Gabim")</f>
        <v>Mire</v>
      </c>
      <c r="GX45" s="3">
        <f t="shared" si="10"/>
        <v>2</v>
      </c>
      <c r="GY45" s="3">
        <f t="shared" si="11"/>
        <v>2</v>
      </c>
      <c r="GZ45" s="3">
        <f t="shared" si="12"/>
        <v>0</v>
      </c>
      <c r="HA45" s="3">
        <f t="shared" si="13"/>
        <v>1</v>
      </c>
      <c r="HB45" s="3">
        <f t="shared" si="14"/>
        <v>2</v>
      </c>
      <c r="HC45" s="3">
        <f t="shared" si="15"/>
        <v>2</v>
      </c>
      <c r="HD45" s="3">
        <f t="shared" si="16"/>
        <v>1</v>
      </c>
      <c r="HE45" s="3">
        <f t="shared" si="17"/>
        <v>2</v>
      </c>
      <c r="HF45" s="3">
        <f t="shared" si="18"/>
        <v>7</v>
      </c>
      <c r="HG45" s="3">
        <f t="shared" si="19"/>
        <v>19</v>
      </c>
      <c r="HH45" s="161" t="str">
        <f>IF(HG45='Rregjistrimet 9 Vjeçare'!AI45,"Mire","Gabim")</f>
        <v>Mire</v>
      </c>
    </row>
    <row r="46" spans="1:216" ht="14.1" customHeight="1">
      <c r="A46" s="3" t="s">
        <v>408</v>
      </c>
      <c r="B46" s="31" t="s">
        <v>406</v>
      </c>
      <c r="C46" s="27" t="s">
        <v>297</v>
      </c>
      <c r="D46" s="27" t="s">
        <v>297</v>
      </c>
      <c r="E46" s="44" t="s">
        <v>400</v>
      </c>
      <c r="F46" s="31" t="s">
        <v>409</v>
      </c>
      <c r="G46" s="44" t="s">
        <v>352</v>
      </c>
      <c r="H46" s="44" t="s">
        <v>353</v>
      </c>
      <c r="I46" s="27" t="s">
        <v>300</v>
      </c>
      <c r="J46" s="33" t="s">
        <v>50</v>
      </c>
      <c r="K46" s="33" t="s">
        <v>315</v>
      </c>
      <c r="L46" s="27" t="s">
        <v>405</v>
      </c>
      <c r="M46" s="28" t="s">
        <v>303</v>
      </c>
      <c r="N46" s="55"/>
      <c r="O46" s="84"/>
      <c r="P46" s="89">
        <v>5</v>
      </c>
      <c r="Q46" s="56">
        <v>2</v>
      </c>
      <c r="R46" s="56"/>
      <c r="S46" s="90"/>
      <c r="T46" s="86">
        <v>2</v>
      </c>
      <c r="U46" s="56">
        <v>0</v>
      </c>
      <c r="V46" s="56">
        <v>3</v>
      </c>
      <c r="W46" s="56">
        <v>1</v>
      </c>
      <c r="X46" s="56"/>
      <c r="Y46" s="95"/>
      <c r="Z46" s="89"/>
      <c r="AA46" s="56"/>
      <c r="AB46" s="56">
        <v>1</v>
      </c>
      <c r="AC46" s="56">
        <v>1</v>
      </c>
      <c r="AD46" s="56">
        <v>1</v>
      </c>
      <c r="AE46" s="56">
        <v>0</v>
      </c>
      <c r="AF46" s="56"/>
      <c r="AG46" s="90"/>
      <c r="AH46" s="86"/>
      <c r="AI46" s="56"/>
      <c r="AJ46" s="56"/>
      <c r="AK46" s="56"/>
      <c r="AL46" s="56">
        <v>2</v>
      </c>
      <c r="AM46" s="56">
        <v>2</v>
      </c>
      <c r="AN46" s="56">
        <v>1</v>
      </c>
      <c r="AO46" s="56">
        <v>1</v>
      </c>
      <c r="AP46" s="56"/>
      <c r="AQ46" s="95"/>
      <c r="AR46" s="89"/>
      <c r="AS46" s="56"/>
      <c r="AT46" s="56"/>
      <c r="AU46" s="56"/>
      <c r="AV46" s="56"/>
      <c r="AW46" s="56"/>
      <c r="AX46" s="56">
        <v>4</v>
      </c>
      <c r="AY46" s="56">
        <v>2</v>
      </c>
      <c r="AZ46" s="56">
        <v>1</v>
      </c>
      <c r="BA46" s="56">
        <v>0</v>
      </c>
      <c r="BB46" s="56"/>
      <c r="BC46" s="90"/>
      <c r="BD46" s="86"/>
      <c r="BE46" s="56"/>
      <c r="BF46" s="56"/>
      <c r="BG46" s="56"/>
      <c r="BH46" s="56"/>
      <c r="BI46" s="56"/>
      <c r="BJ46" s="56"/>
      <c r="BK46" s="56"/>
      <c r="BL46" s="56">
        <v>2</v>
      </c>
      <c r="BM46" s="56">
        <v>2</v>
      </c>
      <c r="BN46" s="56"/>
      <c r="BO46" s="56"/>
      <c r="BP46" s="56"/>
      <c r="BQ46" s="95"/>
      <c r="BR46" s="89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90"/>
      <c r="CH46" s="8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95"/>
      <c r="CZ46" s="89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90"/>
      <c r="DR46" s="8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95"/>
      <c r="EJ46" s="89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90"/>
      <c r="FB46" s="8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95"/>
      <c r="FT46" s="89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90"/>
      <c r="GL46" s="153"/>
      <c r="GM46" s="3">
        <f t="shared" si="0"/>
        <v>7</v>
      </c>
      <c r="GN46" s="3">
        <f t="shared" si="1"/>
        <v>4</v>
      </c>
      <c r="GO46" s="3">
        <f t="shared" si="2"/>
        <v>3</v>
      </c>
      <c r="GP46" s="3">
        <f t="shared" si="3"/>
        <v>5</v>
      </c>
      <c r="GQ46" s="3">
        <f t="shared" si="4"/>
        <v>3</v>
      </c>
      <c r="GR46" s="3">
        <f t="shared" si="5"/>
        <v>0</v>
      </c>
      <c r="GS46" s="3">
        <f t="shared" si="6"/>
        <v>0</v>
      </c>
      <c r="GT46" s="3">
        <f t="shared" si="7"/>
        <v>0</v>
      </c>
      <c r="GU46" s="3">
        <f t="shared" si="8"/>
        <v>0</v>
      </c>
      <c r="GV46" s="3">
        <f t="shared" si="9"/>
        <v>22</v>
      </c>
      <c r="GW46" s="161" t="str">
        <f>IF(GV46='Rregjistrimet 9 Vjeçare'!AH46,"Mire","Gabim")</f>
        <v>Mire</v>
      </c>
      <c r="GX46" s="3">
        <f t="shared" si="10"/>
        <v>2</v>
      </c>
      <c r="GY46" s="3">
        <f t="shared" si="11"/>
        <v>2</v>
      </c>
      <c r="GZ46" s="3">
        <f t="shared" si="12"/>
        <v>2</v>
      </c>
      <c r="HA46" s="3">
        <f t="shared" si="13"/>
        <v>3</v>
      </c>
      <c r="HB46" s="3">
        <f t="shared" si="14"/>
        <v>2</v>
      </c>
      <c r="HC46" s="3">
        <f t="shared" si="15"/>
        <v>0</v>
      </c>
      <c r="HD46" s="3">
        <f t="shared" si="16"/>
        <v>0</v>
      </c>
      <c r="HE46" s="3">
        <f t="shared" si="17"/>
        <v>0</v>
      </c>
      <c r="HF46" s="3">
        <f t="shared" si="18"/>
        <v>0</v>
      </c>
      <c r="HG46" s="3">
        <f t="shared" si="19"/>
        <v>11</v>
      </c>
      <c r="HH46" s="161" t="str">
        <f>IF(HG46='Rregjistrimet 9 Vjeçare'!AI46,"Mire","Gabim")</f>
        <v>Mire</v>
      </c>
    </row>
    <row r="47" spans="1:216" ht="14.1" customHeight="1">
      <c r="A47" s="3" t="s">
        <v>410</v>
      </c>
      <c r="B47" s="31" t="s">
        <v>411</v>
      </c>
      <c r="C47" s="27" t="s">
        <v>297</v>
      </c>
      <c r="D47" s="27" t="s">
        <v>297</v>
      </c>
      <c r="E47" s="44" t="s">
        <v>400</v>
      </c>
      <c r="F47" s="31" t="s">
        <v>412</v>
      </c>
      <c r="G47" s="44" t="s">
        <v>352</v>
      </c>
      <c r="H47" s="44" t="s">
        <v>353</v>
      </c>
      <c r="I47" s="27" t="s">
        <v>300</v>
      </c>
      <c r="J47" s="33" t="s">
        <v>339</v>
      </c>
      <c r="K47" s="33" t="s">
        <v>340</v>
      </c>
      <c r="L47" s="27"/>
      <c r="M47" s="28" t="s">
        <v>303</v>
      </c>
      <c r="N47" s="55"/>
      <c r="O47" s="84"/>
      <c r="P47" s="89">
        <v>33</v>
      </c>
      <c r="Q47" s="56">
        <v>21</v>
      </c>
      <c r="R47" s="56"/>
      <c r="S47" s="90"/>
      <c r="T47" s="86">
        <v>2</v>
      </c>
      <c r="U47" s="56">
        <v>0</v>
      </c>
      <c r="V47" s="56">
        <v>33</v>
      </c>
      <c r="W47" s="56">
        <v>16</v>
      </c>
      <c r="X47" s="56"/>
      <c r="Y47" s="95"/>
      <c r="Z47" s="89"/>
      <c r="AA47" s="56"/>
      <c r="AB47" s="56">
        <v>4</v>
      </c>
      <c r="AC47" s="56">
        <v>2</v>
      </c>
      <c r="AD47" s="56">
        <v>28</v>
      </c>
      <c r="AE47" s="56">
        <v>13</v>
      </c>
      <c r="AF47" s="56"/>
      <c r="AG47" s="90"/>
      <c r="AH47" s="86"/>
      <c r="AI47" s="56"/>
      <c r="AJ47" s="56"/>
      <c r="AK47" s="56"/>
      <c r="AL47" s="56">
        <v>14</v>
      </c>
      <c r="AM47" s="56">
        <v>3</v>
      </c>
      <c r="AN47" s="56">
        <v>35</v>
      </c>
      <c r="AO47" s="56">
        <v>13</v>
      </c>
      <c r="AP47" s="56"/>
      <c r="AQ47" s="95"/>
      <c r="AR47" s="89"/>
      <c r="AS47" s="56"/>
      <c r="AT47" s="56"/>
      <c r="AU47" s="56"/>
      <c r="AV47" s="56"/>
      <c r="AW47" s="56"/>
      <c r="AX47" s="56">
        <v>8</v>
      </c>
      <c r="AY47" s="56">
        <v>1</v>
      </c>
      <c r="AZ47" s="56">
        <v>39</v>
      </c>
      <c r="BA47" s="56">
        <v>19</v>
      </c>
      <c r="BB47" s="56"/>
      <c r="BC47" s="90"/>
      <c r="BD47" s="86"/>
      <c r="BE47" s="56"/>
      <c r="BF47" s="56"/>
      <c r="BG47" s="56"/>
      <c r="BH47" s="56"/>
      <c r="BI47" s="56"/>
      <c r="BJ47" s="56"/>
      <c r="BK47" s="56"/>
      <c r="BL47" s="56">
        <v>6</v>
      </c>
      <c r="BM47" s="56">
        <v>6</v>
      </c>
      <c r="BN47" s="56">
        <v>26</v>
      </c>
      <c r="BO47" s="56">
        <v>14</v>
      </c>
      <c r="BP47" s="56"/>
      <c r="BQ47" s="95"/>
      <c r="BR47" s="89"/>
      <c r="BS47" s="56"/>
      <c r="BT47" s="56"/>
      <c r="BU47" s="56"/>
      <c r="BV47" s="56"/>
      <c r="BW47" s="56"/>
      <c r="BX47" s="56"/>
      <c r="BY47" s="56"/>
      <c r="BZ47" s="56"/>
      <c r="CA47" s="56"/>
      <c r="CB47" s="56">
        <v>9</v>
      </c>
      <c r="CC47" s="56">
        <v>2</v>
      </c>
      <c r="CD47" s="56">
        <v>28</v>
      </c>
      <c r="CE47" s="56">
        <v>13</v>
      </c>
      <c r="CF47" s="56"/>
      <c r="CG47" s="90"/>
      <c r="CH47" s="8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>
        <v>8</v>
      </c>
      <c r="CU47" s="56">
        <v>2</v>
      </c>
      <c r="CV47" s="56">
        <v>39</v>
      </c>
      <c r="CW47" s="56">
        <v>20</v>
      </c>
      <c r="CX47" s="56"/>
      <c r="CY47" s="95"/>
      <c r="CZ47" s="89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>
        <v>15</v>
      </c>
      <c r="DO47" s="56">
        <v>4</v>
      </c>
      <c r="DP47" s="56">
        <v>38</v>
      </c>
      <c r="DQ47" s="90">
        <v>11</v>
      </c>
      <c r="DR47" s="8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>
        <v>5</v>
      </c>
      <c r="EI47" s="95">
        <v>2</v>
      </c>
      <c r="EJ47" s="89"/>
      <c r="EK47" s="56"/>
      <c r="EL47" s="56"/>
      <c r="EM47" s="56"/>
      <c r="EN47" s="56"/>
      <c r="EO47" s="56"/>
      <c r="EP47" s="56"/>
      <c r="EQ47" s="56"/>
      <c r="ER47" s="56">
        <v>3</v>
      </c>
      <c r="ES47" s="56">
        <v>0</v>
      </c>
      <c r="ET47" s="56">
        <v>1</v>
      </c>
      <c r="EU47" s="56">
        <v>0</v>
      </c>
      <c r="EV47" s="56"/>
      <c r="EW47" s="56"/>
      <c r="EX47" s="56"/>
      <c r="EY47" s="56"/>
      <c r="EZ47" s="56"/>
      <c r="FA47" s="90"/>
      <c r="FB47" s="8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95"/>
      <c r="FT47" s="89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90"/>
      <c r="GL47" s="153"/>
      <c r="GM47" s="3">
        <f t="shared" si="0"/>
        <v>35</v>
      </c>
      <c r="GN47" s="3">
        <f t="shared" si="1"/>
        <v>37</v>
      </c>
      <c r="GO47" s="3">
        <f t="shared" si="2"/>
        <v>42</v>
      </c>
      <c r="GP47" s="3">
        <f t="shared" si="3"/>
        <v>43</v>
      </c>
      <c r="GQ47" s="3">
        <f t="shared" si="4"/>
        <v>48</v>
      </c>
      <c r="GR47" s="3">
        <f t="shared" si="5"/>
        <v>36</v>
      </c>
      <c r="GS47" s="3">
        <f t="shared" si="6"/>
        <v>36</v>
      </c>
      <c r="GT47" s="3">
        <f t="shared" si="7"/>
        <v>54</v>
      </c>
      <c r="GU47" s="3">
        <f t="shared" si="8"/>
        <v>43</v>
      </c>
      <c r="GV47" s="3">
        <f t="shared" si="9"/>
        <v>374</v>
      </c>
      <c r="GW47" s="161" t="str">
        <f>IF(GV47='Rregjistrimet 9 Vjeçare'!AH47,"Mire","Gabim")</f>
        <v>Mire</v>
      </c>
      <c r="GX47" s="3">
        <f t="shared" si="10"/>
        <v>21</v>
      </c>
      <c r="GY47" s="3">
        <f t="shared" si="11"/>
        <v>18</v>
      </c>
      <c r="GZ47" s="3">
        <f t="shared" si="12"/>
        <v>16</v>
      </c>
      <c r="HA47" s="3">
        <f t="shared" si="13"/>
        <v>14</v>
      </c>
      <c r="HB47" s="3">
        <f t="shared" si="14"/>
        <v>25</v>
      </c>
      <c r="HC47" s="3">
        <f t="shared" si="15"/>
        <v>16</v>
      </c>
      <c r="HD47" s="3">
        <f t="shared" si="16"/>
        <v>15</v>
      </c>
      <c r="HE47" s="3">
        <f t="shared" si="17"/>
        <v>24</v>
      </c>
      <c r="HF47" s="3">
        <f t="shared" si="18"/>
        <v>13</v>
      </c>
      <c r="HG47" s="3">
        <f t="shared" si="19"/>
        <v>162</v>
      </c>
      <c r="HH47" s="161" t="str">
        <f>IF(HG47='Rregjistrimet 9 Vjeçare'!AI47,"Mire","Gabim")</f>
        <v>Mire</v>
      </c>
    </row>
    <row r="48" spans="1:216" ht="14.1" customHeight="1">
      <c r="A48" s="3" t="s">
        <v>413</v>
      </c>
      <c r="B48" s="31" t="s">
        <v>414</v>
      </c>
      <c r="C48" s="27" t="s">
        <v>297</v>
      </c>
      <c r="D48" s="27" t="s">
        <v>297</v>
      </c>
      <c r="E48" s="44" t="s">
        <v>415</v>
      </c>
      <c r="F48" s="53" t="s">
        <v>416</v>
      </c>
      <c r="G48" s="44" t="s">
        <v>298</v>
      </c>
      <c r="H48" s="44" t="s">
        <v>299</v>
      </c>
      <c r="I48" s="27" t="s">
        <v>300</v>
      </c>
      <c r="J48" s="33" t="s">
        <v>339</v>
      </c>
      <c r="K48" s="33" t="s">
        <v>340</v>
      </c>
      <c r="L48" s="27"/>
      <c r="M48" s="28" t="s">
        <v>303</v>
      </c>
      <c r="N48" s="55"/>
      <c r="O48" s="84"/>
      <c r="P48" s="89">
        <v>33</v>
      </c>
      <c r="Q48" s="56">
        <v>18</v>
      </c>
      <c r="R48" s="56"/>
      <c r="S48" s="90"/>
      <c r="T48" s="86">
        <v>1</v>
      </c>
      <c r="U48" s="56">
        <v>0</v>
      </c>
      <c r="V48" s="56">
        <v>58</v>
      </c>
      <c r="W48" s="56">
        <v>22</v>
      </c>
      <c r="X48" s="56"/>
      <c r="Y48" s="95"/>
      <c r="Z48" s="89"/>
      <c r="AA48" s="56"/>
      <c r="AB48" s="56">
        <v>1</v>
      </c>
      <c r="AC48" s="56">
        <v>0</v>
      </c>
      <c r="AD48" s="56">
        <v>34</v>
      </c>
      <c r="AE48" s="56">
        <v>16</v>
      </c>
      <c r="AF48" s="56"/>
      <c r="AG48" s="90"/>
      <c r="AH48" s="86"/>
      <c r="AI48" s="56"/>
      <c r="AJ48" s="56"/>
      <c r="AK48" s="56"/>
      <c r="AL48" s="56">
        <v>2</v>
      </c>
      <c r="AM48" s="56">
        <v>0</v>
      </c>
      <c r="AN48" s="56">
        <v>39</v>
      </c>
      <c r="AO48" s="56">
        <v>19</v>
      </c>
      <c r="AP48" s="56"/>
      <c r="AQ48" s="95"/>
      <c r="AR48" s="89"/>
      <c r="AS48" s="56"/>
      <c r="AT48" s="56"/>
      <c r="AU48" s="56"/>
      <c r="AV48" s="56"/>
      <c r="AW48" s="56"/>
      <c r="AX48" s="56">
        <v>4</v>
      </c>
      <c r="AY48" s="56">
        <v>1</v>
      </c>
      <c r="AZ48" s="56">
        <v>46</v>
      </c>
      <c r="BA48" s="56">
        <v>23</v>
      </c>
      <c r="BB48" s="56"/>
      <c r="BC48" s="90"/>
      <c r="BD48" s="86"/>
      <c r="BE48" s="56"/>
      <c r="BF48" s="56"/>
      <c r="BG48" s="56"/>
      <c r="BH48" s="56"/>
      <c r="BI48" s="56"/>
      <c r="BJ48" s="56"/>
      <c r="BK48" s="56"/>
      <c r="BL48" s="56">
        <v>3</v>
      </c>
      <c r="BM48" s="56">
        <v>1</v>
      </c>
      <c r="BN48" s="56">
        <v>41</v>
      </c>
      <c r="BO48" s="56">
        <v>21</v>
      </c>
      <c r="BP48" s="56"/>
      <c r="BQ48" s="95"/>
      <c r="BR48" s="89"/>
      <c r="BS48" s="56"/>
      <c r="BT48" s="56"/>
      <c r="BU48" s="56"/>
      <c r="BV48" s="56"/>
      <c r="BW48" s="56"/>
      <c r="BX48" s="56"/>
      <c r="BY48" s="56"/>
      <c r="BZ48" s="56"/>
      <c r="CA48" s="56"/>
      <c r="CB48" s="56">
        <v>4</v>
      </c>
      <c r="CC48" s="56">
        <v>1</v>
      </c>
      <c r="CD48" s="56">
        <v>47</v>
      </c>
      <c r="CE48" s="56">
        <v>26</v>
      </c>
      <c r="CF48" s="56"/>
      <c r="CG48" s="90"/>
      <c r="CH48" s="8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>
        <v>5</v>
      </c>
      <c r="CU48" s="56">
        <v>2</v>
      </c>
      <c r="CV48" s="56">
        <v>59</v>
      </c>
      <c r="CW48" s="56">
        <v>32</v>
      </c>
      <c r="CX48" s="56"/>
      <c r="CY48" s="95"/>
      <c r="CZ48" s="89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>
        <v>6</v>
      </c>
      <c r="DO48" s="56">
        <v>2</v>
      </c>
      <c r="DP48" s="56">
        <v>52</v>
      </c>
      <c r="DQ48" s="90">
        <v>24</v>
      </c>
      <c r="DR48" s="8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>
        <v>11</v>
      </c>
      <c r="EI48" s="95">
        <v>3</v>
      </c>
      <c r="EJ48" s="89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90"/>
      <c r="FB48" s="8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95"/>
      <c r="FT48" s="89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90"/>
      <c r="GL48" s="153"/>
      <c r="GM48" s="3">
        <f t="shared" si="0"/>
        <v>34</v>
      </c>
      <c r="GN48" s="3">
        <f t="shared" si="1"/>
        <v>59</v>
      </c>
      <c r="GO48" s="3">
        <f t="shared" si="2"/>
        <v>36</v>
      </c>
      <c r="GP48" s="3">
        <f t="shared" si="3"/>
        <v>43</v>
      </c>
      <c r="GQ48" s="3">
        <f t="shared" si="4"/>
        <v>49</v>
      </c>
      <c r="GR48" s="3">
        <f t="shared" si="5"/>
        <v>45</v>
      </c>
      <c r="GS48" s="3">
        <f t="shared" si="6"/>
        <v>52</v>
      </c>
      <c r="GT48" s="3">
        <f t="shared" si="7"/>
        <v>65</v>
      </c>
      <c r="GU48" s="3">
        <f t="shared" si="8"/>
        <v>63</v>
      </c>
      <c r="GV48" s="3">
        <f t="shared" si="9"/>
        <v>446</v>
      </c>
      <c r="GW48" s="161" t="str">
        <f>IF(GV48='Rregjistrimet 9 Vjeçare'!AH48,"Mire","Gabim")</f>
        <v>Mire</v>
      </c>
      <c r="GX48" s="3">
        <f t="shared" si="10"/>
        <v>18</v>
      </c>
      <c r="GY48" s="3">
        <f t="shared" si="11"/>
        <v>22</v>
      </c>
      <c r="GZ48" s="3">
        <f t="shared" si="12"/>
        <v>16</v>
      </c>
      <c r="HA48" s="3">
        <f t="shared" si="13"/>
        <v>20</v>
      </c>
      <c r="HB48" s="3">
        <f t="shared" si="14"/>
        <v>24</v>
      </c>
      <c r="HC48" s="3">
        <f t="shared" si="15"/>
        <v>22</v>
      </c>
      <c r="HD48" s="3">
        <f t="shared" si="16"/>
        <v>28</v>
      </c>
      <c r="HE48" s="3">
        <f t="shared" si="17"/>
        <v>34</v>
      </c>
      <c r="HF48" s="3">
        <f t="shared" si="18"/>
        <v>27</v>
      </c>
      <c r="HG48" s="3">
        <f t="shared" si="19"/>
        <v>211</v>
      </c>
      <c r="HH48" s="161" t="str">
        <f>IF(HG48='Rregjistrimet 9 Vjeçare'!AI48,"Mire","Gabim")</f>
        <v>Mire</v>
      </c>
    </row>
    <row r="49" spans="1:216" ht="14.1" customHeight="1">
      <c r="A49" s="3" t="s">
        <v>417</v>
      </c>
      <c r="B49" s="31" t="s">
        <v>418</v>
      </c>
      <c r="C49" s="27" t="s">
        <v>297</v>
      </c>
      <c r="D49" s="27" t="s">
        <v>297</v>
      </c>
      <c r="E49" s="44" t="s">
        <v>415</v>
      </c>
      <c r="F49" s="29" t="s">
        <v>419</v>
      </c>
      <c r="G49" s="44" t="s">
        <v>298</v>
      </c>
      <c r="H49" s="44" t="s">
        <v>353</v>
      </c>
      <c r="I49" s="27" t="s">
        <v>300</v>
      </c>
      <c r="J49" s="33" t="s">
        <v>339</v>
      </c>
      <c r="K49" s="33" t="s">
        <v>340</v>
      </c>
      <c r="L49" s="27"/>
      <c r="M49" s="28" t="s">
        <v>303</v>
      </c>
      <c r="N49" s="55"/>
      <c r="O49" s="84"/>
      <c r="P49" s="89">
        <v>17</v>
      </c>
      <c r="Q49" s="56">
        <v>11</v>
      </c>
      <c r="R49" s="56">
        <v>1</v>
      </c>
      <c r="S49" s="90">
        <v>0</v>
      </c>
      <c r="T49" s="86">
        <v>3</v>
      </c>
      <c r="U49" s="56">
        <v>1</v>
      </c>
      <c r="V49" s="56">
        <v>24</v>
      </c>
      <c r="W49" s="56">
        <v>13</v>
      </c>
      <c r="X49" s="56"/>
      <c r="Y49" s="95"/>
      <c r="Z49" s="89"/>
      <c r="AA49" s="56"/>
      <c r="AB49" s="56">
        <v>3</v>
      </c>
      <c r="AC49" s="56">
        <v>1</v>
      </c>
      <c r="AD49" s="56">
        <v>29</v>
      </c>
      <c r="AE49" s="56">
        <v>12</v>
      </c>
      <c r="AF49" s="56">
        <v>3</v>
      </c>
      <c r="AG49" s="90">
        <v>1</v>
      </c>
      <c r="AH49" s="86"/>
      <c r="AI49" s="56"/>
      <c r="AJ49" s="56"/>
      <c r="AK49" s="56"/>
      <c r="AL49" s="56">
        <v>5</v>
      </c>
      <c r="AM49" s="56">
        <v>1</v>
      </c>
      <c r="AN49" s="56">
        <v>19</v>
      </c>
      <c r="AO49" s="56">
        <v>7</v>
      </c>
      <c r="AP49" s="56">
        <v>1</v>
      </c>
      <c r="AQ49" s="95">
        <v>1</v>
      </c>
      <c r="AR49" s="89">
        <v>1</v>
      </c>
      <c r="AS49" s="56">
        <v>0</v>
      </c>
      <c r="AT49" s="56"/>
      <c r="AU49" s="56"/>
      <c r="AV49" s="56"/>
      <c r="AW49" s="56"/>
      <c r="AX49" s="56">
        <v>1</v>
      </c>
      <c r="AY49" s="56">
        <v>0</v>
      </c>
      <c r="AZ49" s="56">
        <v>36</v>
      </c>
      <c r="BA49" s="56">
        <v>16</v>
      </c>
      <c r="BB49" s="56"/>
      <c r="BC49" s="90"/>
      <c r="BD49" s="86"/>
      <c r="BE49" s="56"/>
      <c r="BF49" s="56"/>
      <c r="BG49" s="56"/>
      <c r="BH49" s="56"/>
      <c r="BI49" s="56"/>
      <c r="BJ49" s="56"/>
      <c r="BK49" s="56"/>
      <c r="BL49" s="56">
        <v>7</v>
      </c>
      <c r="BM49" s="56">
        <v>4</v>
      </c>
      <c r="BN49" s="56">
        <v>21</v>
      </c>
      <c r="BO49" s="56">
        <v>9</v>
      </c>
      <c r="BP49" s="56">
        <v>1</v>
      </c>
      <c r="BQ49" s="95">
        <v>1</v>
      </c>
      <c r="BR49" s="89"/>
      <c r="BS49" s="56"/>
      <c r="BT49" s="56"/>
      <c r="BU49" s="56"/>
      <c r="BV49" s="56"/>
      <c r="BW49" s="56"/>
      <c r="BX49" s="56"/>
      <c r="BY49" s="56"/>
      <c r="BZ49" s="56"/>
      <c r="CA49" s="56"/>
      <c r="CB49" s="56">
        <v>4</v>
      </c>
      <c r="CC49" s="56">
        <v>1</v>
      </c>
      <c r="CD49" s="56">
        <v>28</v>
      </c>
      <c r="CE49" s="56">
        <v>13</v>
      </c>
      <c r="CF49" s="56"/>
      <c r="CG49" s="90"/>
      <c r="CH49" s="8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>
        <v>11</v>
      </c>
      <c r="CU49" s="56">
        <v>10</v>
      </c>
      <c r="CV49" s="56">
        <v>37</v>
      </c>
      <c r="CW49" s="56">
        <v>24</v>
      </c>
      <c r="CX49" s="56"/>
      <c r="CY49" s="95"/>
      <c r="CZ49" s="89"/>
      <c r="DA49" s="56"/>
      <c r="DB49" s="56"/>
      <c r="DC49" s="56"/>
      <c r="DD49" s="56"/>
      <c r="DE49" s="56"/>
      <c r="DF49" s="56"/>
      <c r="DG49" s="56"/>
      <c r="DH49" s="56"/>
      <c r="DI49" s="56"/>
      <c r="DJ49" s="56">
        <v>1</v>
      </c>
      <c r="DK49" s="56">
        <v>0</v>
      </c>
      <c r="DL49" s="56"/>
      <c r="DM49" s="56"/>
      <c r="DN49" s="56">
        <v>5</v>
      </c>
      <c r="DO49" s="56">
        <v>4</v>
      </c>
      <c r="DP49" s="56">
        <v>27</v>
      </c>
      <c r="DQ49" s="90">
        <v>14</v>
      </c>
      <c r="DR49" s="8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>
        <v>13</v>
      </c>
      <c r="EI49" s="95">
        <v>4</v>
      </c>
      <c r="EJ49" s="89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90"/>
      <c r="FB49" s="8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95"/>
      <c r="FT49" s="89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90"/>
      <c r="GL49" s="153"/>
      <c r="GM49" s="3">
        <f t="shared" si="0"/>
        <v>21</v>
      </c>
      <c r="GN49" s="3">
        <f t="shared" si="1"/>
        <v>28</v>
      </c>
      <c r="GO49" s="3">
        <f t="shared" si="2"/>
        <v>34</v>
      </c>
      <c r="GP49" s="3">
        <f t="shared" si="3"/>
        <v>23</v>
      </c>
      <c r="GQ49" s="3">
        <f t="shared" si="4"/>
        <v>44</v>
      </c>
      <c r="GR49" s="3">
        <f t="shared" si="5"/>
        <v>26</v>
      </c>
      <c r="GS49" s="3">
        <f t="shared" si="6"/>
        <v>40</v>
      </c>
      <c r="GT49" s="3">
        <f t="shared" si="7"/>
        <v>42</v>
      </c>
      <c r="GU49" s="3">
        <f t="shared" si="8"/>
        <v>40</v>
      </c>
      <c r="GV49" s="3">
        <f t="shared" si="9"/>
        <v>298</v>
      </c>
      <c r="GW49" s="161" t="str">
        <f>IF(GV49='Rregjistrimet 9 Vjeçare'!AH49,"Mire","Gabim")</f>
        <v>Mire</v>
      </c>
      <c r="GX49" s="3">
        <f t="shared" si="10"/>
        <v>12</v>
      </c>
      <c r="GY49" s="3">
        <f t="shared" si="11"/>
        <v>14</v>
      </c>
      <c r="GZ49" s="3">
        <f t="shared" si="12"/>
        <v>13</v>
      </c>
      <c r="HA49" s="3">
        <f t="shared" si="13"/>
        <v>8</v>
      </c>
      <c r="HB49" s="3">
        <f t="shared" si="14"/>
        <v>21</v>
      </c>
      <c r="HC49" s="3">
        <f t="shared" si="15"/>
        <v>10</v>
      </c>
      <c r="HD49" s="3">
        <f t="shared" si="16"/>
        <v>24</v>
      </c>
      <c r="HE49" s="3">
        <f t="shared" si="17"/>
        <v>28</v>
      </c>
      <c r="HF49" s="3">
        <f t="shared" si="18"/>
        <v>18</v>
      </c>
      <c r="HG49" s="3">
        <f t="shared" si="19"/>
        <v>148</v>
      </c>
      <c r="HH49" s="161" t="str">
        <f>IF(HG49='Rregjistrimet 9 Vjeçare'!AI49,"Mire","Gabim")</f>
        <v>Mire</v>
      </c>
    </row>
    <row r="50" spans="1:216" ht="14.1" customHeight="1">
      <c r="A50" s="3" t="s">
        <v>420</v>
      </c>
      <c r="B50" s="31" t="s">
        <v>418</v>
      </c>
      <c r="C50" s="27" t="s">
        <v>297</v>
      </c>
      <c r="D50" s="27" t="s">
        <v>297</v>
      </c>
      <c r="E50" s="44" t="s">
        <v>415</v>
      </c>
      <c r="F50" s="31" t="s">
        <v>421</v>
      </c>
      <c r="G50" s="44" t="s">
        <v>298</v>
      </c>
      <c r="H50" s="44" t="s">
        <v>353</v>
      </c>
      <c r="I50" s="27" t="s">
        <v>300</v>
      </c>
      <c r="J50" s="33" t="s">
        <v>50</v>
      </c>
      <c r="K50" s="33" t="s">
        <v>315</v>
      </c>
      <c r="L50" s="27" t="s">
        <v>417</v>
      </c>
      <c r="M50" s="28" t="s">
        <v>303</v>
      </c>
      <c r="N50" s="55"/>
      <c r="O50" s="84"/>
      <c r="P50" s="91">
        <v>2</v>
      </c>
      <c r="Q50" s="55">
        <v>0</v>
      </c>
      <c r="R50" s="55"/>
      <c r="S50" s="92"/>
      <c r="T50" s="86"/>
      <c r="U50" s="56"/>
      <c r="V50" s="56">
        <v>5</v>
      </c>
      <c r="W50" s="56">
        <v>0</v>
      </c>
      <c r="X50" s="56"/>
      <c r="Y50" s="95"/>
      <c r="Z50" s="89"/>
      <c r="AA50" s="56"/>
      <c r="AB50" s="56">
        <v>1</v>
      </c>
      <c r="AC50" s="56">
        <v>0</v>
      </c>
      <c r="AD50" s="56"/>
      <c r="AE50" s="56"/>
      <c r="AF50" s="56"/>
      <c r="AG50" s="90"/>
      <c r="AH50" s="86"/>
      <c r="AI50" s="56"/>
      <c r="AJ50" s="56"/>
      <c r="AK50" s="56"/>
      <c r="AL50" s="56"/>
      <c r="AM50" s="56"/>
      <c r="AN50" s="56"/>
      <c r="AO50" s="56"/>
      <c r="AP50" s="56"/>
      <c r="AQ50" s="95"/>
      <c r="AR50" s="89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90"/>
      <c r="BD50" s="8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95"/>
      <c r="BR50" s="89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90"/>
      <c r="CH50" s="8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95"/>
      <c r="CZ50" s="89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90"/>
      <c r="DR50" s="8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95"/>
      <c r="EJ50" s="89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90"/>
      <c r="FB50" s="8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95"/>
      <c r="FT50" s="89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90"/>
      <c r="GL50" s="153"/>
      <c r="GM50" s="3">
        <f t="shared" si="0"/>
        <v>2</v>
      </c>
      <c r="GN50" s="3">
        <f t="shared" si="1"/>
        <v>6</v>
      </c>
      <c r="GO50" s="3">
        <f t="shared" si="2"/>
        <v>0</v>
      </c>
      <c r="GP50" s="3">
        <f t="shared" si="3"/>
        <v>0</v>
      </c>
      <c r="GQ50" s="3">
        <f t="shared" si="4"/>
        <v>0</v>
      </c>
      <c r="GR50" s="3">
        <f t="shared" si="5"/>
        <v>0</v>
      </c>
      <c r="GS50" s="3">
        <f t="shared" si="6"/>
        <v>0</v>
      </c>
      <c r="GT50" s="3">
        <f t="shared" si="7"/>
        <v>0</v>
      </c>
      <c r="GU50" s="3">
        <f t="shared" si="8"/>
        <v>0</v>
      </c>
      <c r="GV50" s="3">
        <f t="shared" si="9"/>
        <v>8</v>
      </c>
      <c r="GW50" s="161" t="str">
        <f>IF(GV50='Rregjistrimet 9 Vjeçare'!AH50,"Mire","Gabim")</f>
        <v>Mire</v>
      </c>
      <c r="GX50" s="3">
        <f t="shared" si="10"/>
        <v>0</v>
      </c>
      <c r="GY50" s="3">
        <f t="shared" si="11"/>
        <v>0</v>
      </c>
      <c r="GZ50" s="3">
        <f t="shared" si="12"/>
        <v>0</v>
      </c>
      <c r="HA50" s="3">
        <f t="shared" si="13"/>
        <v>0</v>
      </c>
      <c r="HB50" s="3">
        <f t="shared" si="14"/>
        <v>0</v>
      </c>
      <c r="HC50" s="3">
        <f t="shared" si="15"/>
        <v>0</v>
      </c>
      <c r="HD50" s="3">
        <f t="shared" si="16"/>
        <v>0</v>
      </c>
      <c r="HE50" s="3">
        <f t="shared" si="17"/>
        <v>0</v>
      </c>
      <c r="HF50" s="3">
        <f t="shared" si="18"/>
        <v>0</v>
      </c>
      <c r="HG50" s="3">
        <f t="shared" si="19"/>
        <v>0</v>
      </c>
      <c r="HH50" s="161" t="str">
        <f>IF(HG50='Rregjistrimet 9 Vjeçare'!AI50,"Mire","Gabim")</f>
        <v>Mire</v>
      </c>
    </row>
    <row r="51" spans="1:216" ht="14.1" customHeight="1">
      <c r="A51" s="3" t="s">
        <v>1224</v>
      </c>
      <c r="B51" s="31" t="s">
        <v>423</v>
      </c>
      <c r="C51" s="27" t="s">
        <v>297</v>
      </c>
      <c r="D51" s="27" t="s">
        <v>297</v>
      </c>
      <c r="E51" s="44" t="s">
        <v>415</v>
      </c>
      <c r="F51" s="31" t="s">
        <v>424</v>
      </c>
      <c r="G51" s="44" t="s">
        <v>298</v>
      </c>
      <c r="H51" s="44" t="s">
        <v>353</v>
      </c>
      <c r="I51" s="27" t="s">
        <v>300</v>
      </c>
      <c r="J51" s="33" t="s">
        <v>301</v>
      </c>
      <c r="K51" s="33" t="s">
        <v>302</v>
      </c>
      <c r="L51" s="27"/>
      <c r="M51" s="28" t="s">
        <v>303</v>
      </c>
      <c r="N51" s="55"/>
      <c r="O51" s="84"/>
      <c r="P51" s="89">
        <v>15</v>
      </c>
      <c r="Q51" s="56">
        <v>4</v>
      </c>
      <c r="R51" s="56"/>
      <c r="S51" s="90"/>
      <c r="T51" s="86"/>
      <c r="U51" s="56"/>
      <c r="V51" s="56">
        <v>9</v>
      </c>
      <c r="W51" s="56">
        <v>3</v>
      </c>
      <c r="X51" s="56"/>
      <c r="Y51" s="95"/>
      <c r="Z51" s="89"/>
      <c r="AA51" s="56"/>
      <c r="AB51" s="56"/>
      <c r="AC51" s="56"/>
      <c r="AD51" s="56">
        <v>11</v>
      </c>
      <c r="AE51" s="56">
        <v>3</v>
      </c>
      <c r="AF51" s="56"/>
      <c r="AG51" s="90"/>
      <c r="AH51" s="86"/>
      <c r="AI51" s="56"/>
      <c r="AJ51" s="56"/>
      <c r="AK51" s="56"/>
      <c r="AL51" s="56"/>
      <c r="AM51" s="56"/>
      <c r="AN51" s="56">
        <v>7</v>
      </c>
      <c r="AO51" s="56">
        <v>5</v>
      </c>
      <c r="AP51" s="56"/>
      <c r="AQ51" s="95"/>
      <c r="AR51" s="89"/>
      <c r="AS51" s="56"/>
      <c r="AT51" s="56"/>
      <c r="AU51" s="56"/>
      <c r="AV51" s="56"/>
      <c r="AW51" s="56"/>
      <c r="AX51" s="56"/>
      <c r="AY51" s="56"/>
      <c r="AZ51" s="56">
        <v>12</v>
      </c>
      <c r="BA51" s="56">
        <v>6</v>
      </c>
      <c r="BB51" s="56"/>
      <c r="BC51" s="90"/>
      <c r="BD51" s="86"/>
      <c r="BE51" s="56"/>
      <c r="BF51" s="56"/>
      <c r="BG51" s="56"/>
      <c r="BH51" s="56"/>
      <c r="BI51" s="56"/>
      <c r="BJ51" s="56"/>
      <c r="BK51" s="56"/>
      <c r="BL51" s="56"/>
      <c r="BM51" s="56"/>
      <c r="BN51" s="56">
        <v>11</v>
      </c>
      <c r="BO51" s="56">
        <v>4</v>
      </c>
      <c r="BP51" s="56"/>
      <c r="BQ51" s="95"/>
      <c r="BR51" s="89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>
        <v>14</v>
      </c>
      <c r="CE51" s="56">
        <v>3</v>
      </c>
      <c r="CF51" s="56"/>
      <c r="CG51" s="90"/>
      <c r="CH51" s="8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>
        <v>12</v>
      </c>
      <c r="CW51" s="56">
        <v>8</v>
      </c>
      <c r="CX51" s="56"/>
      <c r="CY51" s="95"/>
      <c r="CZ51" s="89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>
        <v>13</v>
      </c>
      <c r="DQ51" s="90">
        <v>6</v>
      </c>
      <c r="DR51" s="8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95"/>
      <c r="EJ51" s="89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90"/>
      <c r="FB51" s="8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95"/>
      <c r="FT51" s="89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90"/>
      <c r="GL51" s="153"/>
      <c r="GM51" s="3">
        <f t="shared" si="0"/>
        <v>15</v>
      </c>
      <c r="GN51" s="3">
        <f t="shared" si="1"/>
        <v>9</v>
      </c>
      <c r="GO51" s="3">
        <f t="shared" si="2"/>
        <v>11</v>
      </c>
      <c r="GP51" s="3">
        <f t="shared" si="3"/>
        <v>7</v>
      </c>
      <c r="GQ51" s="3">
        <f t="shared" si="4"/>
        <v>12</v>
      </c>
      <c r="GR51" s="3">
        <f t="shared" si="5"/>
        <v>11</v>
      </c>
      <c r="GS51" s="3">
        <f t="shared" si="6"/>
        <v>14</v>
      </c>
      <c r="GT51" s="3">
        <f t="shared" si="7"/>
        <v>12</v>
      </c>
      <c r="GU51" s="3">
        <f t="shared" si="8"/>
        <v>13</v>
      </c>
      <c r="GV51" s="3">
        <f t="shared" si="9"/>
        <v>104</v>
      </c>
      <c r="GW51" s="161" t="str">
        <f>IF(GV51='Rregjistrimet 9 Vjeçare'!AH51,"Mire","Gabim")</f>
        <v>Mire</v>
      </c>
      <c r="GX51" s="3">
        <f t="shared" si="10"/>
        <v>4</v>
      </c>
      <c r="GY51" s="3">
        <f t="shared" si="11"/>
        <v>3</v>
      </c>
      <c r="GZ51" s="3">
        <f t="shared" si="12"/>
        <v>3</v>
      </c>
      <c r="HA51" s="3">
        <f t="shared" si="13"/>
        <v>5</v>
      </c>
      <c r="HB51" s="3">
        <f t="shared" si="14"/>
        <v>6</v>
      </c>
      <c r="HC51" s="3">
        <f t="shared" si="15"/>
        <v>4</v>
      </c>
      <c r="HD51" s="3">
        <f t="shared" si="16"/>
        <v>3</v>
      </c>
      <c r="HE51" s="3">
        <f t="shared" si="17"/>
        <v>8</v>
      </c>
      <c r="HF51" s="3">
        <f t="shared" si="18"/>
        <v>6</v>
      </c>
      <c r="HG51" s="3">
        <f t="shared" si="19"/>
        <v>42</v>
      </c>
      <c r="HH51" s="161" t="str">
        <f>IF(HG51='Rregjistrimet 9 Vjeçare'!AI51,"Mire","Gabim")</f>
        <v>Mire</v>
      </c>
    </row>
    <row r="52" spans="1:216" ht="14.1" customHeight="1">
      <c r="A52" s="3" t="s">
        <v>425</v>
      </c>
      <c r="B52" s="31" t="s">
        <v>426</v>
      </c>
      <c r="C52" s="27" t="s">
        <v>297</v>
      </c>
      <c r="D52" s="27" t="s">
        <v>297</v>
      </c>
      <c r="E52" s="44" t="s">
        <v>415</v>
      </c>
      <c r="F52" s="31" t="s">
        <v>427</v>
      </c>
      <c r="G52" s="44" t="s">
        <v>298</v>
      </c>
      <c r="H52" s="44" t="s">
        <v>353</v>
      </c>
      <c r="I52" s="27" t="s">
        <v>300</v>
      </c>
      <c r="J52" s="33" t="s">
        <v>301</v>
      </c>
      <c r="K52" s="33" t="s">
        <v>302</v>
      </c>
      <c r="L52" s="27"/>
      <c r="M52" s="28" t="s">
        <v>303</v>
      </c>
      <c r="N52" s="55"/>
      <c r="O52" s="84"/>
      <c r="P52" s="89">
        <v>12</v>
      </c>
      <c r="Q52" s="56">
        <v>6</v>
      </c>
      <c r="R52" s="56"/>
      <c r="S52" s="90"/>
      <c r="T52" s="86">
        <v>6</v>
      </c>
      <c r="U52" s="56">
        <v>3</v>
      </c>
      <c r="V52" s="56">
        <v>13</v>
      </c>
      <c r="W52" s="56">
        <v>7</v>
      </c>
      <c r="X52" s="56"/>
      <c r="Y52" s="95"/>
      <c r="Z52" s="89"/>
      <c r="AA52" s="56"/>
      <c r="AB52" s="56">
        <v>2</v>
      </c>
      <c r="AC52" s="56">
        <v>2</v>
      </c>
      <c r="AD52" s="56">
        <v>10</v>
      </c>
      <c r="AE52" s="56">
        <v>9</v>
      </c>
      <c r="AF52" s="56"/>
      <c r="AG52" s="90"/>
      <c r="AH52" s="86"/>
      <c r="AI52" s="56"/>
      <c r="AJ52" s="56"/>
      <c r="AK52" s="56"/>
      <c r="AL52" s="56">
        <v>4</v>
      </c>
      <c r="AM52" s="56">
        <v>2</v>
      </c>
      <c r="AN52" s="56">
        <v>16</v>
      </c>
      <c r="AO52" s="56">
        <v>7</v>
      </c>
      <c r="AP52" s="56"/>
      <c r="AQ52" s="95"/>
      <c r="AR52" s="89"/>
      <c r="AS52" s="56"/>
      <c r="AT52" s="56"/>
      <c r="AU52" s="56"/>
      <c r="AV52" s="56"/>
      <c r="AW52" s="56"/>
      <c r="AX52" s="56">
        <v>2</v>
      </c>
      <c r="AY52" s="56">
        <v>1</v>
      </c>
      <c r="AZ52" s="56">
        <v>16</v>
      </c>
      <c r="BA52" s="56">
        <v>11</v>
      </c>
      <c r="BB52" s="56"/>
      <c r="BC52" s="90"/>
      <c r="BD52" s="86"/>
      <c r="BE52" s="56"/>
      <c r="BF52" s="56"/>
      <c r="BG52" s="56"/>
      <c r="BH52" s="56"/>
      <c r="BI52" s="56"/>
      <c r="BJ52" s="56">
        <v>1</v>
      </c>
      <c r="BK52" s="56">
        <v>1</v>
      </c>
      <c r="BL52" s="56">
        <v>3</v>
      </c>
      <c r="BM52" s="56">
        <v>0</v>
      </c>
      <c r="BN52" s="56">
        <v>15</v>
      </c>
      <c r="BO52" s="56">
        <v>8</v>
      </c>
      <c r="BP52" s="56"/>
      <c r="BQ52" s="95"/>
      <c r="BR52" s="89"/>
      <c r="BS52" s="56"/>
      <c r="BT52" s="56"/>
      <c r="BU52" s="56"/>
      <c r="BV52" s="56"/>
      <c r="BW52" s="56"/>
      <c r="BX52" s="56"/>
      <c r="BY52" s="56"/>
      <c r="BZ52" s="56"/>
      <c r="CA52" s="56"/>
      <c r="CB52" s="56">
        <v>11</v>
      </c>
      <c r="CC52" s="56">
        <v>4</v>
      </c>
      <c r="CD52" s="56">
        <v>12</v>
      </c>
      <c r="CE52" s="56">
        <v>4</v>
      </c>
      <c r="CF52" s="56"/>
      <c r="CG52" s="90"/>
      <c r="CH52" s="86"/>
      <c r="CI52" s="56"/>
      <c r="CJ52" s="56"/>
      <c r="CK52" s="56"/>
      <c r="CL52" s="56"/>
      <c r="CM52" s="56"/>
      <c r="CN52" s="56"/>
      <c r="CO52" s="56"/>
      <c r="CP52" s="56"/>
      <c r="CQ52" s="56"/>
      <c r="CR52" s="56">
        <v>1</v>
      </c>
      <c r="CS52" s="56">
        <v>1</v>
      </c>
      <c r="CT52" s="56">
        <v>3</v>
      </c>
      <c r="CU52" s="56">
        <v>1</v>
      </c>
      <c r="CV52" s="56">
        <v>17</v>
      </c>
      <c r="CW52" s="56">
        <v>10</v>
      </c>
      <c r="CX52" s="56"/>
      <c r="CY52" s="95"/>
      <c r="CZ52" s="89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>
        <v>1</v>
      </c>
      <c r="DM52" s="56">
        <v>1</v>
      </c>
      <c r="DN52" s="56">
        <v>7</v>
      </c>
      <c r="DO52" s="56">
        <v>6</v>
      </c>
      <c r="DP52" s="56">
        <v>11</v>
      </c>
      <c r="DQ52" s="90">
        <v>5</v>
      </c>
      <c r="DR52" s="8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>
        <v>6</v>
      </c>
      <c r="EI52" s="95">
        <v>1</v>
      </c>
      <c r="EJ52" s="89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90"/>
      <c r="FB52" s="8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95"/>
      <c r="FT52" s="89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90"/>
      <c r="GL52" s="153"/>
      <c r="GM52" s="3">
        <f t="shared" si="0"/>
        <v>18</v>
      </c>
      <c r="GN52" s="3">
        <f t="shared" si="1"/>
        <v>15</v>
      </c>
      <c r="GO52" s="3">
        <f t="shared" si="2"/>
        <v>14</v>
      </c>
      <c r="GP52" s="3">
        <f t="shared" si="3"/>
        <v>19</v>
      </c>
      <c r="GQ52" s="3">
        <f t="shared" si="4"/>
        <v>19</v>
      </c>
      <c r="GR52" s="3">
        <f t="shared" si="5"/>
        <v>27</v>
      </c>
      <c r="GS52" s="3">
        <f t="shared" si="6"/>
        <v>16</v>
      </c>
      <c r="GT52" s="3">
        <f t="shared" si="7"/>
        <v>24</v>
      </c>
      <c r="GU52" s="3">
        <f t="shared" si="8"/>
        <v>17</v>
      </c>
      <c r="GV52" s="3">
        <f t="shared" si="9"/>
        <v>169</v>
      </c>
      <c r="GW52" s="161" t="str">
        <f>IF(GV52='Rregjistrimet 9 Vjeçare'!AH52,"Mire","Gabim")</f>
        <v>Mire</v>
      </c>
      <c r="GX52" s="3">
        <f t="shared" si="10"/>
        <v>9</v>
      </c>
      <c r="GY52" s="3">
        <f t="shared" si="11"/>
        <v>9</v>
      </c>
      <c r="GZ52" s="3">
        <f t="shared" si="12"/>
        <v>11</v>
      </c>
      <c r="HA52" s="3">
        <f t="shared" si="13"/>
        <v>9</v>
      </c>
      <c r="HB52" s="3">
        <f t="shared" si="14"/>
        <v>11</v>
      </c>
      <c r="HC52" s="3">
        <f t="shared" si="15"/>
        <v>13</v>
      </c>
      <c r="HD52" s="3">
        <f t="shared" si="16"/>
        <v>6</v>
      </c>
      <c r="HE52" s="3">
        <f t="shared" si="17"/>
        <v>16</v>
      </c>
      <c r="HF52" s="3">
        <f t="shared" si="18"/>
        <v>6</v>
      </c>
      <c r="HG52" s="3">
        <f t="shared" si="19"/>
        <v>90</v>
      </c>
      <c r="HH52" s="161" t="str">
        <f>IF(HG52='Rregjistrimet 9 Vjeçare'!AI52,"Mire","Gabim")</f>
        <v>Mire</v>
      </c>
    </row>
    <row r="53" spans="1:216" ht="14.1" customHeight="1">
      <c r="A53" s="3" t="s">
        <v>428</v>
      </c>
      <c r="B53" s="31" t="s">
        <v>429</v>
      </c>
      <c r="C53" s="27" t="s">
        <v>297</v>
      </c>
      <c r="D53" s="27" t="s">
        <v>297</v>
      </c>
      <c r="E53" s="44" t="s">
        <v>415</v>
      </c>
      <c r="F53" s="31" t="s">
        <v>430</v>
      </c>
      <c r="G53" s="44" t="s">
        <v>298</v>
      </c>
      <c r="H53" s="44" t="s">
        <v>353</v>
      </c>
      <c r="I53" s="27" t="s">
        <v>300</v>
      </c>
      <c r="J53" s="33" t="s">
        <v>301</v>
      </c>
      <c r="K53" s="33" t="s">
        <v>302</v>
      </c>
      <c r="L53" s="27"/>
      <c r="M53" s="28" t="s">
        <v>303</v>
      </c>
      <c r="N53" s="55"/>
      <c r="O53" s="84"/>
      <c r="P53" s="89"/>
      <c r="Q53" s="56"/>
      <c r="R53" s="56"/>
      <c r="S53" s="90"/>
      <c r="T53" s="86">
        <v>2</v>
      </c>
      <c r="U53" s="56">
        <v>0</v>
      </c>
      <c r="V53" s="56">
        <v>4</v>
      </c>
      <c r="W53" s="56">
        <v>2</v>
      </c>
      <c r="X53" s="56"/>
      <c r="Y53" s="95"/>
      <c r="Z53" s="89"/>
      <c r="AA53" s="56"/>
      <c r="AB53" s="56"/>
      <c r="AC53" s="56"/>
      <c r="AD53" s="56"/>
      <c r="AE53" s="56"/>
      <c r="AF53" s="56"/>
      <c r="AG53" s="90"/>
      <c r="AH53" s="86"/>
      <c r="AI53" s="56"/>
      <c r="AJ53" s="56"/>
      <c r="AK53" s="56"/>
      <c r="AL53" s="56">
        <v>1</v>
      </c>
      <c r="AM53" s="56">
        <v>1</v>
      </c>
      <c r="AN53" s="56">
        <v>3</v>
      </c>
      <c r="AO53" s="56">
        <v>3</v>
      </c>
      <c r="AP53" s="56"/>
      <c r="AQ53" s="95"/>
      <c r="AR53" s="89"/>
      <c r="AS53" s="56"/>
      <c r="AT53" s="56"/>
      <c r="AU53" s="56"/>
      <c r="AV53" s="56"/>
      <c r="AW53" s="56"/>
      <c r="AX53" s="56"/>
      <c r="AY53" s="56"/>
      <c r="AZ53" s="56">
        <v>3</v>
      </c>
      <c r="BA53" s="56">
        <v>1</v>
      </c>
      <c r="BB53" s="56"/>
      <c r="BC53" s="90"/>
      <c r="BD53" s="86"/>
      <c r="BE53" s="56"/>
      <c r="BF53" s="56"/>
      <c r="BG53" s="56"/>
      <c r="BH53" s="56"/>
      <c r="BI53" s="56"/>
      <c r="BJ53" s="56"/>
      <c r="BK53" s="56"/>
      <c r="BL53" s="56"/>
      <c r="BM53" s="56"/>
      <c r="BN53" s="56">
        <v>4</v>
      </c>
      <c r="BO53" s="56">
        <v>1</v>
      </c>
      <c r="BP53" s="56"/>
      <c r="BQ53" s="95"/>
      <c r="BR53" s="89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>
        <v>3</v>
      </c>
      <c r="CE53" s="56">
        <v>2</v>
      </c>
      <c r="CF53" s="56"/>
      <c r="CG53" s="90"/>
      <c r="CH53" s="8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>
        <v>2</v>
      </c>
      <c r="CW53" s="56">
        <v>2</v>
      </c>
      <c r="CX53" s="56"/>
      <c r="CY53" s="95"/>
      <c r="CZ53" s="89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>
        <v>2</v>
      </c>
      <c r="DQ53" s="90">
        <v>2</v>
      </c>
      <c r="DR53" s="8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95"/>
      <c r="EJ53" s="89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90"/>
      <c r="FB53" s="8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95"/>
      <c r="FT53" s="89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90"/>
      <c r="GL53" s="153"/>
      <c r="GM53" s="3">
        <f t="shared" si="0"/>
        <v>2</v>
      </c>
      <c r="GN53" s="3">
        <f t="shared" si="1"/>
        <v>4</v>
      </c>
      <c r="GO53" s="3">
        <f t="shared" si="2"/>
        <v>1</v>
      </c>
      <c r="GP53" s="3">
        <f t="shared" si="3"/>
        <v>3</v>
      </c>
      <c r="GQ53" s="3">
        <f t="shared" si="4"/>
        <v>3</v>
      </c>
      <c r="GR53" s="3">
        <f t="shared" si="5"/>
        <v>4</v>
      </c>
      <c r="GS53" s="3">
        <f t="shared" si="6"/>
        <v>3</v>
      </c>
      <c r="GT53" s="3">
        <f t="shared" si="7"/>
        <v>2</v>
      </c>
      <c r="GU53" s="3">
        <f t="shared" si="8"/>
        <v>2</v>
      </c>
      <c r="GV53" s="3">
        <f t="shared" si="9"/>
        <v>24</v>
      </c>
      <c r="GW53" s="161" t="str">
        <f>IF(GV53='Rregjistrimet 9 Vjeçare'!AH53,"Mire","Gabim")</f>
        <v>Mire</v>
      </c>
      <c r="GX53" s="3">
        <f t="shared" si="10"/>
        <v>0</v>
      </c>
      <c r="GY53" s="3">
        <f t="shared" si="11"/>
        <v>2</v>
      </c>
      <c r="GZ53" s="3">
        <f t="shared" si="12"/>
        <v>1</v>
      </c>
      <c r="HA53" s="3">
        <f t="shared" si="13"/>
        <v>3</v>
      </c>
      <c r="HB53" s="3">
        <f t="shared" si="14"/>
        <v>1</v>
      </c>
      <c r="HC53" s="3">
        <f t="shared" si="15"/>
        <v>1</v>
      </c>
      <c r="HD53" s="3">
        <f t="shared" si="16"/>
        <v>2</v>
      </c>
      <c r="HE53" s="3">
        <f t="shared" si="17"/>
        <v>2</v>
      </c>
      <c r="HF53" s="3">
        <f t="shared" si="18"/>
        <v>2</v>
      </c>
      <c r="HG53" s="3">
        <f t="shared" si="19"/>
        <v>14</v>
      </c>
      <c r="HH53" s="161" t="str">
        <f>IF(HG53='Rregjistrimet 9 Vjeçare'!AI53,"Mire","Gabim")</f>
        <v>Mire</v>
      </c>
    </row>
    <row r="54" spans="1:216" ht="14.1" customHeight="1">
      <c r="A54" s="3" t="s">
        <v>431</v>
      </c>
      <c r="B54" s="31" t="s">
        <v>432</v>
      </c>
      <c r="C54" s="27" t="s">
        <v>297</v>
      </c>
      <c r="D54" s="27" t="s">
        <v>297</v>
      </c>
      <c r="E54" s="44" t="s">
        <v>415</v>
      </c>
      <c r="F54" s="43" t="s">
        <v>433</v>
      </c>
      <c r="G54" s="44" t="s">
        <v>298</v>
      </c>
      <c r="H54" s="44" t="s">
        <v>353</v>
      </c>
      <c r="I54" s="27" t="s">
        <v>300</v>
      </c>
      <c r="J54" s="33" t="s">
        <v>301</v>
      </c>
      <c r="K54" s="33" t="s">
        <v>302</v>
      </c>
      <c r="L54" s="27"/>
      <c r="M54" s="28" t="s">
        <v>303</v>
      </c>
      <c r="N54" s="55"/>
      <c r="O54" s="84"/>
      <c r="P54" s="89">
        <v>2</v>
      </c>
      <c r="Q54" s="56">
        <v>1</v>
      </c>
      <c r="R54" s="56"/>
      <c r="S54" s="90"/>
      <c r="T54" s="86"/>
      <c r="U54" s="56"/>
      <c r="V54" s="56">
        <v>3</v>
      </c>
      <c r="W54" s="56">
        <v>1</v>
      </c>
      <c r="X54" s="56"/>
      <c r="Y54" s="95"/>
      <c r="Z54" s="89"/>
      <c r="AA54" s="56"/>
      <c r="AB54" s="56"/>
      <c r="AC54" s="56"/>
      <c r="AD54" s="56">
        <v>3</v>
      </c>
      <c r="AE54" s="56">
        <v>1</v>
      </c>
      <c r="AF54" s="56"/>
      <c r="AG54" s="90"/>
      <c r="AH54" s="86"/>
      <c r="AI54" s="56"/>
      <c r="AJ54" s="56"/>
      <c r="AK54" s="56"/>
      <c r="AL54" s="56"/>
      <c r="AM54" s="56"/>
      <c r="AN54" s="56">
        <v>3</v>
      </c>
      <c r="AO54" s="56">
        <v>1</v>
      </c>
      <c r="AP54" s="56"/>
      <c r="AQ54" s="95"/>
      <c r="AR54" s="89"/>
      <c r="AS54" s="56"/>
      <c r="AT54" s="56"/>
      <c r="AU54" s="56"/>
      <c r="AV54" s="56"/>
      <c r="AW54" s="56"/>
      <c r="AX54" s="56"/>
      <c r="AY54" s="56"/>
      <c r="AZ54" s="56">
        <v>2</v>
      </c>
      <c r="BA54" s="56">
        <v>1</v>
      </c>
      <c r="BB54" s="56"/>
      <c r="BC54" s="90"/>
      <c r="BD54" s="86"/>
      <c r="BE54" s="56"/>
      <c r="BF54" s="56"/>
      <c r="BG54" s="56"/>
      <c r="BH54" s="56"/>
      <c r="BI54" s="56"/>
      <c r="BJ54" s="56"/>
      <c r="BK54" s="56"/>
      <c r="BL54" s="56"/>
      <c r="BM54" s="56"/>
      <c r="BN54" s="56">
        <v>4</v>
      </c>
      <c r="BO54" s="56">
        <v>1</v>
      </c>
      <c r="BP54" s="56"/>
      <c r="BQ54" s="95"/>
      <c r="BR54" s="89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>
        <v>3</v>
      </c>
      <c r="CE54" s="56">
        <v>1</v>
      </c>
      <c r="CF54" s="56"/>
      <c r="CG54" s="90"/>
      <c r="CH54" s="8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>
        <v>3</v>
      </c>
      <c r="CW54" s="56">
        <v>2</v>
      </c>
      <c r="CX54" s="56"/>
      <c r="CY54" s="95"/>
      <c r="CZ54" s="89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>
        <v>5</v>
      </c>
      <c r="DQ54" s="90">
        <v>3</v>
      </c>
      <c r="DR54" s="8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>
        <v>2</v>
      </c>
      <c r="EI54" s="95">
        <v>1</v>
      </c>
      <c r="EJ54" s="89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90"/>
      <c r="FB54" s="8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95"/>
      <c r="FT54" s="89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90"/>
      <c r="GL54" s="153"/>
      <c r="GM54" s="3">
        <f t="shared" si="0"/>
        <v>2</v>
      </c>
      <c r="GN54" s="3">
        <f t="shared" si="1"/>
        <v>3</v>
      </c>
      <c r="GO54" s="3">
        <f t="shared" si="2"/>
        <v>3</v>
      </c>
      <c r="GP54" s="3">
        <f t="shared" si="3"/>
        <v>3</v>
      </c>
      <c r="GQ54" s="3">
        <f t="shared" si="4"/>
        <v>2</v>
      </c>
      <c r="GR54" s="3">
        <f t="shared" si="5"/>
        <v>4</v>
      </c>
      <c r="GS54" s="3">
        <f t="shared" si="6"/>
        <v>3</v>
      </c>
      <c r="GT54" s="3">
        <f t="shared" si="7"/>
        <v>3</v>
      </c>
      <c r="GU54" s="3">
        <f t="shared" si="8"/>
        <v>7</v>
      </c>
      <c r="GV54" s="3">
        <f t="shared" si="9"/>
        <v>30</v>
      </c>
      <c r="GW54" s="161" t="str">
        <f>IF(GV54='Rregjistrimet 9 Vjeçare'!AH54,"Mire","Gabim")</f>
        <v>Mire</v>
      </c>
      <c r="GX54" s="3">
        <f t="shared" si="10"/>
        <v>1</v>
      </c>
      <c r="GY54" s="3">
        <f t="shared" si="11"/>
        <v>1</v>
      </c>
      <c r="GZ54" s="3">
        <f t="shared" si="12"/>
        <v>1</v>
      </c>
      <c r="HA54" s="3">
        <f t="shared" si="13"/>
        <v>1</v>
      </c>
      <c r="HB54" s="3">
        <f t="shared" si="14"/>
        <v>1</v>
      </c>
      <c r="HC54" s="3">
        <f t="shared" si="15"/>
        <v>1</v>
      </c>
      <c r="HD54" s="3">
        <f t="shared" si="16"/>
        <v>1</v>
      </c>
      <c r="HE54" s="3">
        <f t="shared" si="17"/>
        <v>2</v>
      </c>
      <c r="HF54" s="3">
        <f t="shared" si="18"/>
        <v>4</v>
      </c>
      <c r="HG54" s="3">
        <f t="shared" si="19"/>
        <v>13</v>
      </c>
      <c r="HH54" s="161" t="str">
        <f>IF(HG54='Rregjistrimet 9 Vjeçare'!AI54,"Mire","Gabim")</f>
        <v>Mire</v>
      </c>
    </row>
    <row r="55" spans="1:216" ht="14.1" customHeight="1">
      <c r="A55" s="3" t="s">
        <v>434</v>
      </c>
      <c r="B55" s="31" t="s">
        <v>435</v>
      </c>
      <c r="C55" s="27" t="s">
        <v>297</v>
      </c>
      <c r="D55" s="27" t="s">
        <v>297</v>
      </c>
      <c r="E55" s="44" t="s">
        <v>436</v>
      </c>
      <c r="F55" s="31" t="s">
        <v>437</v>
      </c>
      <c r="G55" s="44" t="s">
        <v>352</v>
      </c>
      <c r="H55" s="44" t="s">
        <v>353</v>
      </c>
      <c r="I55" s="27" t="s">
        <v>300</v>
      </c>
      <c r="J55" s="33" t="s">
        <v>301</v>
      </c>
      <c r="K55" s="33" t="s">
        <v>302</v>
      </c>
      <c r="L55" s="27"/>
      <c r="M55" s="28" t="s">
        <v>303</v>
      </c>
      <c r="N55" s="55"/>
      <c r="O55" s="84"/>
      <c r="P55" s="89">
        <v>14</v>
      </c>
      <c r="Q55" s="56">
        <v>7</v>
      </c>
      <c r="R55" s="56"/>
      <c r="S55" s="90"/>
      <c r="T55" s="86">
        <v>3</v>
      </c>
      <c r="U55" s="56">
        <v>2</v>
      </c>
      <c r="V55" s="56">
        <v>10</v>
      </c>
      <c r="W55" s="56">
        <v>2</v>
      </c>
      <c r="X55" s="56"/>
      <c r="Y55" s="95"/>
      <c r="Z55" s="89"/>
      <c r="AA55" s="56"/>
      <c r="AB55" s="56">
        <v>3</v>
      </c>
      <c r="AC55" s="56">
        <v>1</v>
      </c>
      <c r="AD55" s="56"/>
      <c r="AE55" s="56"/>
      <c r="AF55" s="56"/>
      <c r="AG55" s="90"/>
      <c r="AH55" s="86"/>
      <c r="AI55" s="56"/>
      <c r="AJ55" s="56"/>
      <c r="AK55" s="56"/>
      <c r="AL55" s="56">
        <v>10</v>
      </c>
      <c r="AM55" s="56">
        <v>7</v>
      </c>
      <c r="AN55" s="56"/>
      <c r="AO55" s="56"/>
      <c r="AP55" s="56"/>
      <c r="AQ55" s="95"/>
      <c r="AR55" s="89"/>
      <c r="AS55" s="56"/>
      <c r="AT55" s="56"/>
      <c r="AU55" s="56"/>
      <c r="AV55" s="56">
        <v>2</v>
      </c>
      <c r="AW55" s="56">
        <v>0</v>
      </c>
      <c r="AX55" s="56">
        <v>10</v>
      </c>
      <c r="AY55" s="56">
        <v>7</v>
      </c>
      <c r="AZ55" s="56"/>
      <c r="BA55" s="56"/>
      <c r="BB55" s="56"/>
      <c r="BC55" s="90"/>
      <c r="BD55" s="86"/>
      <c r="BE55" s="56"/>
      <c r="BF55" s="56"/>
      <c r="BG55" s="56"/>
      <c r="BH55" s="56"/>
      <c r="BI55" s="56"/>
      <c r="BJ55" s="56"/>
      <c r="BK55" s="56"/>
      <c r="BL55" s="56">
        <v>12</v>
      </c>
      <c r="BM55" s="56">
        <v>5</v>
      </c>
      <c r="BN55" s="56"/>
      <c r="BO55" s="56"/>
      <c r="BP55" s="56"/>
      <c r="BQ55" s="95"/>
      <c r="BR55" s="89"/>
      <c r="BS55" s="56"/>
      <c r="BT55" s="56"/>
      <c r="BU55" s="56"/>
      <c r="BV55" s="56"/>
      <c r="BW55" s="56"/>
      <c r="BX55" s="56"/>
      <c r="BY55" s="56"/>
      <c r="BZ55" s="56">
        <v>4</v>
      </c>
      <c r="CA55" s="56">
        <v>2</v>
      </c>
      <c r="CB55" s="56">
        <v>10</v>
      </c>
      <c r="CC55" s="56">
        <v>5</v>
      </c>
      <c r="CD55" s="56"/>
      <c r="CE55" s="56"/>
      <c r="CF55" s="56"/>
      <c r="CG55" s="90"/>
      <c r="CH55" s="86"/>
      <c r="CI55" s="56"/>
      <c r="CJ55" s="56"/>
      <c r="CK55" s="56"/>
      <c r="CL55" s="56"/>
      <c r="CM55" s="56"/>
      <c r="CN55" s="56"/>
      <c r="CO55" s="56"/>
      <c r="CP55" s="56"/>
      <c r="CQ55" s="56"/>
      <c r="CR55" s="56">
        <v>3</v>
      </c>
      <c r="CS55" s="56">
        <v>1</v>
      </c>
      <c r="CT55" s="56">
        <v>14</v>
      </c>
      <c r="CU55" s="56">
        <v>4</v>
      </c>
      <c r="CV55" s="56"/>
      <c r="CW55" s="56"/>
      <c r="CX55" s="56"/>
      <c r="CY55" s="95"/>
      <c r="CZ55" s="89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>
        <v>4</v>
      </c>
      <c r="DM55" s="56">
        <v>3</v>
      </c>
      <c r="DN55" s="56">
        <v>11</v>
      </c>
      <c r="DO55" s="56">
        <v>5</v>
      </c>
      <c r="DP55" s="56"/>
      <c r="DQ55" s="90"/>
      <c r="DR55" s="8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>
        <v>2</v>
      </c>
      <c r="EG55" s="56">
        <v>1</v>
      </c>
      <c r="EH55" s="56">
        <v>14</v>
      </c>
      <c r="EI55" s="95">
        <v>7</v>
      </c>
      <c r="EJ55" s="89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>
        <v>2</v>
      </c>
      <c r="FA55" s="90">
        <v>1</v>
      </c>
      <c r="FB55" s="8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95"/>
      <c r="FT55" s="89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90"/>
      <c r="GL55" s="153"/>
      <c r="GM55" s="3">
        <f t="shared" si="0"/>
        <v>17</v>
      </c>
      <c r="GN55" s="3">
        <f t="shared" si="1"/>
        <v>13</v>
      </c>
      <c r="GO55" s="3">
        <f t="shared" si="2"/>
        <v>12</v>
      </c>
      <c r="GP55" s="3">
        <f t="shared" si="3"/>
        <v>10</v>
      </c>
      <c r="GQ55" s="3">
        <f t="shared" si="4"/>
        <v>16</v>
      </c>
      <c r="GR55" s="3">
        <f t="shared" si="5"/>
        <v>13</v>
      </c>
      <c r="GS55" s="3">
        <f t="shared" si="6"/>
        <v>18</v>
      </c>
      <c r="GT55" s="3">
        <f t="shared" si="7"/>
        <v>13</v>
      </c>
      <c r="GU55" s="3">
        <f t="shared" si="8"/>
        <v>16</v>
      </c>
      <c r="GV55" s="3">
        <f t="shared" si="9"/>
        <v>128</v>
      </c>
      <c r="GW55" s="161" t="str">
        <f>IF(GV55='Rregjistrimet 9 Vjeçare'!AH55,"Mire","Gabim")</f>
        <v>Mire</v>
      </c>
      <c r="GX55" s="3">
        <f t="shared" si="10"/>
        <v>9</v>
      </c>
      <c r="GY55" s="3">
        <f t="shared" si="11"/>
        <v>3</v>
      </c>
      <c r="GZ55" s="3">
        <f t="shared" si="12"/>
        <v>7</v>
      </c>
      <c r="HA55" s="3">
        <f t="shared" si="13"/>
        <v>7</v>
      </c>
      <c r="HB55" s="3">
        <f t="shared" si="14"/>
        <v>7</v>
      </c>
      <c r="HC55" s="3">
        <f t="shared" si="15"/>
        <v>6</v>
      </c>
      <c r="HD55" s="3">
        <f t="shared" si="16"/>
        <v>7</v>
      </c>
      <c r="HE55" s="3">
        <f t="shared" si="17"/>
        <v>6</v>
      </c>
      <c r="HF55" s="3">
        <f t="shared" si="18"/>
        <v>8</v>
      </c>
      <c r="HG55" s="3">
        <f t="shared" si="19"/>
        <v>60</v>
      </c>
      <c r="HH55" s="161" t="str">
        <f>IF(HG55='Rregjistrimet 9 Vjeçare'!AI55,"Mire","Gabim")</f>
        <v>Mire</v>
      </c>
    </row>
    <row r="56" spans="1:216" ht="14.1" customHeight="1">
      <c r="A56" s="3" t="s">
        <v>438</v>
      </c>
      <c r="B56" s="32" t="s">
        <v>439</v>
      </c>
      <c r="C56" s="28" t="s">
        <v>297</v>
      </c>
      <c r="D56" s="28" t="s">
        <v>297</v>
      </c>
      <c r="E56" s="44" t="s">
        <v>436</v>
      </c>
      <c r="F56" s="31" t="s">
        <v>436</v>
      </c>
      <c r="G56" s="44" t="s">
        <v>352</v>
      </c>
      <c r="H56" s="44" t="s">
        <v>353</v>
      </c>
      <c r="I56" s="28" t="s">
        <v>300</v>
      </c>
      <c r="J56" s="30" t="s">
        <v>339</v>
      </c>
      <c r="K56" s="30" t="s">
        <v>340</v>
      </c>
      <c r="L56" s="28"/>
      <c r="M56" s="28" t="s">
        <v>303</v>
      </c>
      <c r="N56" s="55"/>
      <c r="O56" s="84"/>
      <c r="P56" s="89">
        <v>33</v>
      </c>
      <c r="Q56" s="56">
        <v>19</v>
      </c>
      <c r="R56" s="56">
        <v>5</v>
      </c>
      <c r="S56" s="90">
        <v>2</v>
      </c>
      <c r="T56" s="86"/>
      <c r="U56" s="56"/>
      <c r="V56" s="56">
        <v>24</v>
      </c>
      <c r="W56" s="56">
        <v>8</v>
      </c>
      <c r="X56" s="56"/>
      <c r="Y56" s="95"/>
      <c r="Z56" s="89"/>
      <c r="AA56" s="56"/>
      <c r="AB56" s="56"/>
      <c r="AC56" s="56"/>
      <c r="AD56" s="56">
        <v>33</v>
      </c>
      <c r="AE56" s="56">
        <v>18</v>
      </c>
      <c r="AF56" s="56"/>
      <c r="AG56" s="90"/>
      <c r="AH56" s="86"/>
      <c r="AI56" s="56"/>
      <c r="AJ56" s="56"/>
      <c r="AK56" s="56"/>
      <c r="AL56" s="56">
        <v>6</v>
      </c>
      <c r="AM56" s="56">
        <v>2</v>
      </c>
      <c r="AN56" s="56">
        <v>28</v>
      </c>
      <c r="AO56" s="56">
        <v>15</v>
      </c>
      <c r="AP56" s="56"/>
      <c r="AQ56" s="95"/>
      <c r="AR56" s="89"/>
      <c r="AS56" s="56"/>
      <c r="AT56" s="56"/>
      <c r="AU56" s="56"/>
      <c r="AV56" s="56"/>
      <c r="AW56" s="56"/>
      <c r="AX56" s="56">
        <v>12</v>
      </c>
      <c r="AY56" s="56">
        <v>4</v>
      </c>
      <c r="AZ56" s="56">
        <v>38</v>
      </c>
      <c r="BA56" s="56">
        <v>22</v>
      </c>
      <c r="BB56" s="56"/>
      <c r="BC56" s="90"/>
      <c r="BD56" s="86"/>
      <c r="BE56" s="56"/>
      <c r="BF56" s="56"/>
      <c r="BG56" s="56"/>
      <c r="BH56" s="56"/>
      <c r="BI56" s="56"/>
      <c r="BJ56" s="56"/>
      <c r="BK56" s="56"/>
      <c r="BL56" s="56">
        <v>2</v>
      </c>
      <c r="BM56" s="56">
        <v>2</v>
      </c>
      <c r="BN56" s="56">
        <v>8</v>
      </c>
      <c r="BO56" s="56">
        <v>6</v>
      </c>
      <c r="BP56" s="56">
        <v>20</v>
      </c>
      <c r="BQ56" s="95">
        <v>12</v>
      </c>
      <c r="BR56" s="89"/>
      <c r="BS56" s="56"/>
      <c r="BT56" s="56"/>
      <c r="BU56" s="56"/>
      <c r="BV56" s="56"/>
      <c r="BW56" s="56"/>
      <c r="BX56" s="56"/>
      <c r="BY56" s="56"/>
      <c r="BZ56" s="56">
        <v>1</v>
      </c>
      <c r="CA56" s="56">
        <v>0</v>
      </c>
      <c r="CB56" s="56">
        <v>30</v>
      </c>
      <c r="CC56" s="56">
        <v>13</v>
      </c>
      <c r="CD56" s="56">
        <v>22</v>
      </c>
      <c r="CE56" s="56">
        <v>6</v>
      </c>
      <c r="CF56" s="56"/>
      <c r="CG56" s="90"/>
      <c r="CH56" s="86"/>
      <c r="CI56" s="56"/>
      <c r="CJ56" s="56"/>
      <c r="CK56" s="56"/>
      <c r="CL56" s="56"/>
      <c r="CM56" s="56"/>
      <c r="CN56" s="56"/>
      <c r="CO56" s="56"/>
      <c r="CP56" s="56">
        <v>1</v>
      </c>
      <c r="CQ56" s="56">
        <v>0</v>
      </c>
      <c r="CR56" s="56">
        <v>3</v>
      </c>
      <c r="CS56" s="56">
        <v>2</v>
      </c>
      <c r="CT56" s="56">
        <v>3</v>
      </c>
      <c r="CU56" s="56">
        <v>1</v>
      </c>
      <c r="CV56" s="56">
        <v>20</v>
      </c>
      <c r="CW56" s="56">
        <v>9</v>
      </c>
      <c r="CX56" s="56"/>
      <c r="CY56" s="95"/>
      <c r="CZ56" s="89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>
        <v>11</v>
      </c>
      <c r="DO56" s="56">
        <v>3</v>
      </c>
      <c r="DP56" s="56">
        <v>35</v>
      </c>
      <c r="DQ56" s="90">
        <v>17</v>
      </c>
      <c r="DR56" s="8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>
        <v>6</v>
      </c>
      <c r="EI56" s="95">
        <v>1</v>
      </c>
      <c r="EJ56" s="89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90"/>
      <c r="FB56" s="8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95"/>
      <c r="FT56" s="89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90"/>
      <c r="GL56" s="153"/>
      <c r="GM56" s="3">
        <f t="shared" si="0"/>
        <v>33</v>
      </c>
      <c r="GN56" s="3">
        <f t="shared" si="1"/>
        <v>29</v>
      </c>
      <c r="GO56" s="3">
        <f t="shared" si="2"/>
        <v>39</v>
      </c>
      <c r="GP56" s="3">
        <f t="shared" si="3"/>
        <v>40</v>
      </c>
      <c r="GQ56" s="3">
        <f t="shared" si="4"/>
        <v>42</v>
      </c>
      <c r="GR56" s="3">
        <f t="shared" si="5"/>
        <v>41</v>
      </c>
      <c r="GS56" s="3">
        <f t="shared" si="6"/>
        <v>45</v>
      </c>
      <c r="GT56" s="3">
        <f t="shared" si="7"/>
        <v>31</v>
      </c>
      <c r="GU56" s="3">
        <f t="shared" si="8"/>
        <v>41</v>
      </c>
      <c r="GV56" s="3">
        <f t="shared" si="9"/>
        <v>341</v>
      </c>
      <c r="GW56" s="161" t="str">
        <f>IF(GV56='Rregjistrimet 9 Vjeçare'!AH56,"Mire","Gabim")</f>
        <v>Mire</v>
      </c>
      <c r="GX56" s="3">
        <f t="shared" si="10"/>
        <v>19</v>
      </c>
      <c r="GY56" s="3">
        <f t="shared" si="11"/>
        <v>10</v>
      </c>
      <c r="GZ56" s="3">
        <f t="shared" si="12"/>
        <v>20</v>
      </c>
      <c r="HA56" s="3">
        <f t="shared" si="13"/>
        <v>19</v>
      </c>
      <c r="HB56" s="3">
        <f t="shared" si="14"/>
        <v>24</v>
      </c>
      <c r="HC56" s="3">
        <f t="shared" si="15"/>
        <v>21</v>
      </c>
      <c r="HD56" s="3">
        <f t="shared" si="16"/>
        <v>19</v>
      </c>
      <c r="HE56" s="3">
        <f t="shared" si="17"/>
        <v>12</v>
      </c>
      <c r="HF56" s="3">
        <f t="shared" si="18"/>
        <v>18</v>
      </c>
      <c r="HG56" s="3">
        <f t="shared" si="19"/>
        <v>162</v>
      </c>
      <c r="HH56" s="161" t="str">
        <f>IF(HG56='Rregjistrimet 9 Vjeçare'!AI56,"Mire","Gabim")</f>
        <v>Mire</v>
      </c>
    </row>
    <row r="57" spans="1:216" ht="14.1" customHeight="1">
      <c r="A57" s="3" t="s">
        <v>440</v>
      </c>
      <c r="B57" s="31" t="s">
        <v>441</v>
      </c>
      <c r="C57" s="28" t="s">
        <v>297</v>
      </c>
      <c r="D57" s="28" t="s">
        <v>297</v>
      </c>
      <c r="E57" s="44" t="s">
        <v>436</v>
      </c>
      <c r="F57" s="31" t="s">
        <v>442</v>
      </c>
      <c r="G57" s="44" t="s">
        <v>352</v>
      </c>
      <c r="H57" s="44" t="s">
        <v>353</v>
      </c>
      <c r="I57" s="28" t="s">
        <v>300</v>
      </c>
      <c r="J57" s="30" t="s">
        <v>301</v>
      </c>
      <c r="K57" s="30" t="s">
        <v>302</v>
      </c>
      <c r="L57" s="28"/>
      <c r="M57" s="28" t="s">
        <v>303</v>
      </c>
      <c r="N57" s="55"/>
      <c r="O57" s="84"/>
      <c r="P57" s="89">
        <v>7</v>
      </c>
      <c r="Q57" s="56">
        <v>4</v>
      </c>
      <c r="R57" s="56"/>
      <c r="S57" s="90"/>
      <c r="T57" s="86">
        <v>6</v>
      </c>
      <c r="U57" s="56">
        <v>3</v>
      </c>
      <c r="V57" s="56">
        <v>22</v>
      </c>
      <c r="W57" s="56">
        <v>11</v>
      </c>
      <c r="X57" s="56"/>
      <c r="Y57" s="95"/>
      <c r="Z57" s="89"/>
      <c r="AA57" s="56"/>
      <c r="AB57" s="56">
        <v>6</v>
      </c>
      <c r="AC57" s="56">
        <v>4</v>
      </c>
      <c r="AD57" s="56">
        <v>16</v>
      </c>
      <c r="AE57" s="56">
        <v>9</v>
      </c>
      <c r="AF57" s="56"/>
      <c r="AG57" s="90"/>
      <c r="AH57" s="86"/>
      <c r="AI57" s="56"/>
      <c r="AJ57" s="56"/>
      <c r="AK57" s="56"/>
      <c r="AL57" s="56">
        <v>6</v>
      </c>
      <c r="AM57" s="56">
        <v>1</v>
      </c>
      <c r="AN57" s="56">
        <v>15</v>
      </c>
      <c r="AO57" s="56">
        <v>5</v>
      </c>
      <c r="AP57" s="56"/>
      <c r="AQ57" s="95"/>
      <c r="AR57" s="89"/>
      <c r="AS57" s="56"/>
      <c r="AT57" s="56"/>
      <c r="AU57" s="56"/>
      <c r="AV57" s="56"/>
      <c r="AW57" s="56"/>
      <c r="AX57" s="56">
        <v>10</v>
      </c>
      <c r="AY57" s="56">
        <v>1</v>
      </c>
      <c r="AZ57" s="56">
        <v>33</v>
      </c>
      <c r="BA57" s="56">
        <v>16</v>
      </c>
      <c r="BB57" s="56"/>
      <c r="BC57" s="90"/>
      <c r="BD57" s="86"/>
      <c r="BE57" s="56"/>
      <c r="BF57" s="56"/>
      <c r="BG57" s="56"/>
      <c r="BH57" s="56"/>
      <c r="BI57" s="56"/>
      <c r="BJ57" s="56"/>
      <c r="BK57" s="56"/>
      <c r="BL57" s="56">
        <v>4</v>
      </c>
      <c r="BM57" s="56">
        <v>1</v>
      </c>
      <c r="BN57" s="56">
        <v>24</v>
      </c>
      <c r="BO57" s="56">
        <v>10</v>
      </c>
      <c r="BP57" s="56"/>
      <c r="BQ57" s="95"/>
      <c r="BR57" s="89"/>
      <c r="BS57" s="56"/>
      <c r="BT57" s="56"/>
      <c r="BU57" s="56"/>
      <c r="BV57" s="56"/>
      <c r="BW57" s="56"/>
      <c r="BX57" s="56"/>
      <c r="BY57" s="56"/>
      <c r="BZ57" s="56">
        <v>1</v>
      </c>
      <c r="CA57" s="56">
        <v>0</v>
      </c>
      <c r="CB57" s="56">
        <v>9</v>
      </c>
      <c r="CC57" s="56">
        <v>4</v>
      </c>
      <c r="CD57" s="56">
        <v>31</v>
      </c>
      <c r="CE57" s="56">
        <v>16</v>
      </c>
      <c r="CF57" s="56">
        <v>4</v>
      </c>
      <c r="CG57" s="90">
        <v>4</v>
      </c>
      <c r="CH57" s="86"/>
      <c r="CI57" s="56"/>
      <c r="CJ57" s="56"/>
      <c r="CK57" s="56"/>
      <c r="CL57" s="56">
        <v>1</v>
      </c>
      <c r="CM57" s="56">
        <v>0</v>
      </c>
      <c r="CN57" s="56"/>
      <c r="CO57" s="56"/>
      <c r="CP57" s="56"/>
      <c r="CQ57" s="56"/>
      <c r="CR57" s="56">
        <v>1</v>
      </c>
      <c r="CS57" s="56">
        <v>1</v>
      </c>
      <c r="CT57" s="56">
        <v>11</v>
      </c>
      <c r="CU57" s="56">
        <v>5</v>
      </c>
      <c r="CV57" s="56">
        <v>46</v>
      </c>
      <c r="CW57" s="56">
        <v>28</v>
      </c>
      <c r="CX57" s="56"/>
      <c r="CY57" s="95"/>
      <c r="CZ57" s="89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>
        <v>2</v>
      </c>
      <c r="DM57" s="56">
        <v>1</v>
      </c>
      <c r="DN57" s="56">
        <v>5</v>
      </c>
      <c r="DO57" s="56">
        <v>3</v>
      </c>
      <c r="DP57" s="56">
        <v>20</v>
      </c>
      <c r="DQ57" s="90">
        <v>10</v>
      </c>
      <c r="DR57" s="8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>
        <v>17</v>
      </c>
      <c r="EI57" s="95">
        <v>7</v>
      </c>
      <c r="EJ57" s="89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>
        <v>1</v>
      </c>
      <c r="FA57" s="90">
        <v>0</v>
      </c>
      <c r="FB57" s="8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95"/>
      <c r="FT57" s="89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90"/>
      <c r="GL57" s="153"/>
      <c r="GM57" s="3">
        <f t="shared" si="0"/>
        <v>13</v>
      </c>
      <c r="GN57" s="3">
        <f t="shared" si="1"/>
        <v>28</v>
      </c>
      <c r="GO57" s="3">
        <f t="shared" si="2"/>
        <v>23</v>
      </c>
      <c r="GP57" s="3">
        <f t="shared" si="3"/>
        <v>25</v>
      </c>
      <c r="GQ57" s="3">
        <f t="shared" si="4"/>
        <v>38</v>
      </c>
      <c r="GR57" s="3">
        <f t="shared" si="5"/>
        <v>34</v>
      </c>
      <c r="GS57" s="3">
        <f t="shared" si="6"/>
        <v>44</v>
      </c>
      <c r="GT57" s="3">
        <f t="shared" si="7"/>
        <v>55</v>
      </c>
      <c r="GU57" s="3">
        <f t="shared" si="8"/>
        <v>38</v>
      </c>
      <c r="GV57" s="3">
        <f t="shared" si="9"/>
        <v>298</v>
      </c>
      <c r="GW57" s="161" t="str">
        <f>IF(GV57='Rregjistrimet 9 Vjeçare'!AH57,"Mire","Gabim")</f>
        <v>Mire</v>
      </c>
      <c r="GX57" s="3">
        <f t="shared" si="10"/>
        <v>7</v>
      </c>
      <c r="GY57" s="3">
        <f t="shared" si="11"/>
        <v>15</v>
      </c>
      <c r="GZ57" s="3">
        <f t="shared" si="12"/>
        <v>10</v>
      </c>
      <c r="HA57" s="3">
        <f t="shared" si="13"/>
        <v>6</v>
      </c>
      <c r="HB57" s="3">
        <f t="shared" si="14"/>
        <v>17</v>
      </c>
      <c r="HC57" s="3">
        <f t="shared" si="15"/>
        <v>15</v>
      </c>
      <c r="HD57" s="3">
        <f t="shared" si="16"/>
        <v>22</v>
      </c>
      <c r="HE57" s="3">
        <f t="shared" si="17"/>
        <v>35</v>
      </c>
      <c r="HF57" s="3">
        <f t="shared" si="18"/>
        <v>17</v>
      </c>
      <c r="HG57" s="3">
        <f t="shared" si="19"/>
        <v>144</v>
      </c>
      <c r="HH57" s="161" t="str">
        <f>IF(HG57='Rregjistrimet 9 Vjeçare'!AI57,"Mire","Gabim")</f>
        <v>Mire</v>
      </c>
    </row>
    <row r="58" spans="1:216" ht="14.1" customHeight="1">
      <c r="A58" s="3" t="s">
        <v>443</v>
      </c>
      <c r="B58" s="31" t="s">
        <v>441</v>
      </c>
      <c r="C58" s="28" t="s">
        <v>297</v>
      </c>
      <c r="D58" s="28" t="s">
        <v>297</v>
      </c>
      <c r="E58" s="44" t="s">
        <v>436</v>
      </c>
      <c r="F58" s="31" t="s">
        <v>444</v>
      </c>
      <c r="G58" s="44" t="s">
        <v>352</v>
      </c>
      <c r="H58" s="44" t="s">
        <v>353</v>
      </c>
      <c r="I58" s="28" t="s">
        <v>300</v>
      </c>
      <c r="J58" s="30" t="s">
        <v>50</v>
      </c>
      <c r="K58" s="30" t="s">
        <v>315</v>
      </c>
      <c r="L58" s="28" t="s">
        <v>440</v>
      </c>
      <c r="M58" s="28" t="s">
        <v>303</v>
      </c>
      <c r="N58" s="55"/>
      <c r="O58" s="84"/>
      <c r="P58" s="91">
        <v>9</v>
      </c>
      <c r="Q58" s="55">
        <v>3</v>
      </c>
      <c r="R58" s="55"/>
      <c r="S58" s="92"/>
      <c r="T58" s="87">
        <v>1</v>
      </c>
      <c r="U58" s="55">
        <v>0</v>
      </c>
      <c r="V58" s="56">
        <v>14</v>
      </c>
      <c r="W58" s="56">
        <v>3</v>
      </c>
      <c r="X58" s="56"/>
      <c r="Y58" s="95"/>
      <c r="Z58" s="89"/>
      <c r="AA58" s="56"/>
      <c r="AB58" s="56">
        <v>5</v>
      </c>
      <c r="AC58" s="56">
        <v>3</v>
      </c>
      <c r="AD58" s="56">
        <v>12</v>
      </c>
      <c r="AE58" s="56">
        <v>7</v>
      </c>
      <c r="AF58" s="56"/>
      <c r="AG58" s="90"/>
      <c r="AH58" s="86"/>
      <c r="AI58" s="56"/>
      <c r="AJ58" s="56"/>
      <c r="AK58" s="56"/>
      <c r="AL58" s="56">
        <v>7</v>
      </c>
      <c r="AM58" s="56">
        <v>5</v>
      </c>
      <c r="AN58" s="56">
        <v>12</v>
      </c>
      <c r="AO58" s="56">
        <v>8</v>
      </c>
      <c r="AP58" s="56"/>
      <c r="AQ58" s="95"/>
      <c r="AR58" s="89"/>
      <c r="AS58" s="56"/>
      <c r="AT58" s="56"/>
      <c r="AU58" s="56"/>
      <c r="AV58" s="56"/>
      <c r="AW58" s="56"/>
      <c r="AX58" s="56">
        <v>4</v>
      </c>
      <c r="AY58" s="56">
        <v>4</v>
      </c>
      <c r="AZ58" s="56">
        <v>11</v>
      </c>
      <c r="BA58" s="56">
        <v>5</v>
      </c>
      <c r="BB58" s="56"/>
      <c r="BC58" s="90"/>
      <c r="BD58" s="86"/>
      <c r="BE58" s="56"/>
      <c r="BF58" s="56"/>
      <c r="BG58" s="56"/>
      <c r="BH58" s="56"/>
      <c r="BI58" s="56"/>
      <c r="BJ58" s="56"/>
      <c r="BK58" s="56"/>
      <c r="BL58" s="56">
        <v>3</v>
      </c>
      <c r="BM58" s="56">
        <v>1</v>
      </c>
      <c r="BN58" s="56"/>
      <c r="BO58" s="56"/>
      <c r="BP58" s="56"/>
      <c r="BQ58" s="95"/>
      <c r="BR58" s="89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90"/>
      <c r="CH58" s="8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95"/>
      <c r="CZ58" s="89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90"/>
      <c r="DR58" s="8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95"/>
      <c r="EJ58" s="89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90"/>
      <c r="FB58" s="8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95"/>
      <c r="FT58" s="89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90"/>
      <c r="GL58" s="153"/>
      <c r="GM58" s="3">
        <f t="shared" si="0"/>
        <v>10</v>
      </c>
      <c r="GN58" s="3">
        <f t="shared" si="1"/>
        <v>19</v>
      </c>
      <c r="GO58" s="3">
        <f t="shared" si="2"/>
        <v>19</v>
      </c>
      <c r="GP58" s="3">
        <f t="shared" si="3"/>
        <v>16</v>
      </c>
      <c r="GQ58" s="3">
        <f t="shared" si="4"/>
        <v>14</v>
      </c>
      <c r="GR58" s="3">
        <f t="shared" si="5"/>
        <v>0</v>
      </c>
      <c r="GS58" s="3">
        <f t="shared" si="6"/>
        <v>0</v>
      </c>
      <c r="GT58" s="3">
        <f t="shared" si="7"/>
        <v>0</v>
      </c>
      <c r="GU58" s="3">
        <f t="shared" si="8"/>
        <v>0</v>
      </c>
      <c r="GV58" s="3">
        <f t="shared" si="9"/>
        <v>78</v>
      </c>
      <c r="GW58" s="161" t="str">
        <f>IF(GV58='Rregjistrimet 9 Vjeçare'!AH58,"Mire","Gabim")</f>
        <v>Mire</v>
      </c>
      <c r="GX58" s="3">
        <f t="shared" si="10"/>
        <v>3</v>
      </c>
      <c r="GY58" s="3">
        <f t="shared" si="11"/>
        <v>6</v>
      </c>
      <c r="GZ58" s="3">
        <f t="shared" si="12"/>
        <v>12</v>
      </c>
      <c r="HA58" s="3">
        <f t="shared" si="13"/>
        <v>12</v>
      </c>
      <c r="HB58" s="3">
        <f t="shared" si="14"/>
        <v>6</v>
      </c>
      <c r="HC58" s="3">
        <f t="shared" si="15"/>
        <v>0</v>
      </c>
      <c r="HD58" s="3">
        <f t="shared" si="16"/>
        <v>0</v>
      </c>
      <c r="HE58" s="3">
        <f t="shared" si="17"/>
        <v>0</v>
      </c>
      <c r="HF58" s="3">
        <f t="shared" si="18"/>
        <v>0</v>
      </c>
      <c r="HG58" s="3">
        <f t="shared" si="19"/>
        <v>39</v>
      </c>
      <c r="HH58" s="161" t="str">
        <f>IF(HG58='Rregjistrimet 9 Vjeçare'!AI58,"Mire","Gabim")</f>
        <v>Mire</v>
      </c>
    </row>
    <row r="59" spans="1:216" ht="14.1" customHeight="1">
      <c r="A59" s="3" t="s">
        <v>445</v>
      </c>
      <c r="B59" s="31" t="s">
        <v>446</v>
      </c>
      <c r="C59" s="28" t="s">
        <v>297</v>
      </c>
      <c r="D59" s="28" t="s">
        <v>297</v>
      </c>
      <c r="E59" s="44" t="s">
        <v>436</v>
      </c>
      <c r="F59" s="31" t="s">
        <v>447</v>
      </c>
      <c r="G59" s="44" t="s">
        <v>352</v>
      </c>
      <c r="H59" s="44" t="s">
        <v>353</v>
      </c>
      <c r="I59" s="28" t="s">
        <v>300</v>
      </c>
      <c r="J59" s="30" t="s">
        <v>301</v>
      </c>
      <c r="K59" s="30" t="s">
        <v>302</v>
      </c>
      <c r="L59" s="28"/>
      <c r="M59" s="28" t="s">
        <v>303</v>
      </c>
      <c r="N59" s="55"/>
      <c r="O59" s="84"/>
      <c r="P59" s="89">
        <v>5</v>
      </c>
      <c r="Q59" s="56">
        <v>1</v>
      </c>
      <c r="R59" s="56"/>
      <c r="S59" s="90"/>
      <c r="T59" s="86"/>
      <c r="U59" s="56"/>
      <c r="V59" s="56">
        <v>8</v>
      </c>
      <c r="W59" s="56">
        <v>6</v>
      </c>
      <c r="X59" s="56"/>
      <c r="Y59" s="95"/>
      <c r="Z59" s="89"/>
      <c r="AA59" s="56"/>
      <c r="AB59" s="56">
        <v>2</v>
      </c>
      <c r="AC59" s="56">
        <v>0</v>
      </c>
      <c r="AD59" s="56"/>
      <c r="AE59" s="56"/>
      <c r="AF59" s="56"/>
      <c r="AG59" s="90"/>
      <c r="AH59" s="86"/>
      <c r="AI59" s="56"/>
      <c r="AJ59" s="56"/>
      <c r="AK59" s="56"/>
      <c r="AL59" s="56">
        <v>3</v>
      </c>
      <c r="AM59" s="56">
        <v>1</v>
      </c>
      <c r="AN59" s="56"/>
      <c r="AO59" s="56"/>
      <c r="AP59" s="56"/>
      <c r="AQ59" s="95"/>
      <c r="AR59" s="89"/>
      <c r="AS59" s="56"/>
      <c r="AT59" s="56"/>
      <c r="AU59" s="56"/>
      <c r="AV59" s="56"/>
      <c r="AW59" s="56"/>
      <c r="AX59" s="56">
        <v>5</v>
      </c>
      <c r="AY59" s="56">
        <v>5</v>
      </c>
      <c r="AZ59" s="56">
        <v>1</v>
      </c>
      <c r="BA59" s="56">
        <v>1</v>
      </c>
      <c r="BB59" s="56"/>
      <c r="BC59" s="90"/>
      <c r="BD59" s="86"/>
      <c r="BE59" s="56"/>
      <c r="BF59" s="56"/>
      <c r="BG59" s="56"/>
      <c r="BH59" s="56"/>
      <c r="BI59" s="56"/>
      <c r="BJ59" s="56">
        <v>1</v>
      </c>
      <c r="BK59" s="56">
        <v>1</v>
      </c>
      <c r="BL59" s="56">
        <v>3</v>
      </c>
      <c r="BM59" s="56">
        <v>1</v>
      </c>
      <c r="BN59" s="56">
        <v>6</v>
      </c>
      <c r="BO59" s="56">
        <v>3</v>
      </c>
      <c r="BP59" s="56"/>
      <c r="BQ59" s="95"/>
      <c r="BR59" s="89"/>
      <c r="BS59" s="56"/>
      <c r="BT59" s="56"/>
      <c r="BU59" s="56"/>
      <c r="BV59" s="56"/>
      <c r="BW59" s="56"/>
      <c r="BX59" s="56"/>
      <c r="BY59" s="56"/>
      <c r="BZ59" s="56"/>
      <c r="CA59" s="56"/>
      <c r="CB59" s="56">
        <v>2</v>
      </c>
      <c r="CC59" s="56">
        <v>1</v>
      </c>
      <c r="CD59" s="56">
        <v>9</v>
      </c>
      <c r="CE59" s="56">
        <v>4</v>
      </c>
      <c r="CF59" s="56"/>
      <c r="CG59" s="90"/>
      <c r="CH59" s="8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>
        <v>4</v>
      </c>
      <c r="CU59" s="56">
        <v>1</v>
      </c>
      <c r="CV59" s="56">
        <v>3</v>
      </c>
      <c r="CW59" s="56">
        <v>2</v>
      </c>
      <c r="CX59" s="56"/>
      <c r="CY59" s="95"/>
      <c r="CZ59" s="89"/>
      <c r="DA59" s="56"/>
      <c r="DB59" s="56"/>
      <c r="DC59" s="56"/>
      <c r="DD59" s="56"/>
      <c r="DE59" s="56"/>
      <c r="DF59" s="56"/>
      <c r="DG59" s="56"/>
      <c r="DH59" s="56">
        <v>2</v>
      </c>
      <c r="DI59" s="56">
        <v>1</v>
      </c>
      <c r="DJ59" s="56"/>
      <c r="DK59" s="56"/>
      <c r="DL59" s="56">
        <v>1</v>
      </c>
      <c r="DM59" s="56">
        <v>1</v>
      </c>
      <c r="DN59" s="56">
        <v>5</v>
      </c>
      <c r="DO59" s="56">
        <v>4</v>
      </c>
      <c r="DP59" s="56">
        <v>2</v>
      </c>
      <c r="DQ59" s="90">
        <v>0</v>
      </c>
      <c r="DR59" s="86"/>
      <c r="DS59" s="56"/>
      <c r="DT59" s="56"/>
      <c r="DU59" s="56"/>
      <c r="DV59" s="56"/>
      <c r="DW59" s="56"/>
      <c r="DX59" s="56"/>
      <c r="DY59" s="56"/>
      <c r="DZ59" s="56">
        <v>1</v>
      </c>
      <c r="EA59" s="56">
        <v>1</v>
      </c>
      <c r="EB59" s="56"/>
      <c r="EC59" s="56"/>
      <c r="ED59" s="56"/>
      <c r="EE59" s="56"/>
      <c r="EF59" s="56">
        <v>1</v>
      </c>
      <c r="EG59" s="56">
        <v>0</v>
      </c>
      <c r="EH59" s="56">
        <v>6</v>
      </c>
      <c r="EI59" s="95">
        <v>4</v>
      </c>
      <c r="EJ59" s="89"/>
      <c r="EK59" s="56"/>
      <c r="EL59" s="56"/>
      <c r="EM59" s="56"/>
      <c r="EN59" s="56"/>
      <c r="EO59" s="56"/>
      <c r="EP59" s="56"/>
      <c r="EQ59" s="56"/>
      <c r="ER59" s="56"/>
      <c r="ES59" s="56"/>
      <c r="ET59" s="56">
        <v>1</v>
      </c>
      <c r="EU59" s="56">
        <v>0</v>
      </c>
      <c r="EV59" s="56">
        <v>1</v>
      </c>
      <c r="EW59" s="56">
        <v>1</v>
      </c>
      <c r="EX59" s="56"/>
      <c r="EY59" s="56"/>
      <c r="EZ59" s="56">
        <v>3</v>
      </c>
      <c r="FA59" s="90">
        <v>0</v>
      </c>
      <c r="FB59" s="86"/>
      <c r="FC59" s="56"/>
      <c r="FD59" s="56"/>
      <c r="FE59" s="56"/>
      <c r="FF59" s="56"/>
      <c r="FG59" s="56"/>
      <c r="FH59" s="56"/>
      <c r="FI59" s="56"/>
      <c r="FJ59" s="56">
        <v>1</v>
      </c>
      <c r="FK59" s="56">
        <v>0</v>
      </c>
      <c r="FL59" s="56"/>
      <c r="FM59" s="56"/>
      <c r="FN59" s="56"/>
      <c r="FO59" s="56"/>
      <c r="FP59" s="56"/>
      <c r="FQ59" s="56"/>
      <c r="FR59" s="56">
        <v>3</v>
      </c>
      <c r="FS59" s="95">
        <v>1</v>
      </c>
      <c r="FT59" s="89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90"/>
      <c r="GL59" s="153"/>
      <c r="GM59" s="3">
        <f t="shared" si="0"/>
        <v>5</v>
      </c>
      <c r="GN59" s="3">
        <f t="shared" si="1"/>
        <v>10</v>
      </c>
      <c r="GO59" s="3">
        <f t="shared" si="2"/>
        <v>3</v>
      </c>
      <c r="GP59" s="3">
        <f t="shared" si="3"/>
        <v>6</v>
      </c>
      <c r="GQ59" s="3">
        <f t="shared" si="4"/>
        <v>8</v>
      </c>
      <c r="GR59" s="3">
        <f t="shared" si="5"/>
        <v>9</v>
      </c>
      <c r="GS59" s="3">
        <f t="shared" si="6"/>
        <v>15</v>
      </c>
      <c r="GT59" s="3">
        <f t="shared" si="7"/>
        <v>9</v>
      </c>
      <c r="GU59" s="3">
        <f t="shared" si="8"/>
        <v>14</v>
      </c>
      <c r="GV59" s="3">
        <f t="shared" si="9"/>
        <v>79</v>
      </c>
      <c r="GW59" s="161" t="str">
        <f>IF(GV59='Rregjistrimet 9 Vjeçare'!AH59,"Mire","Gabim")</f>
        <v>Mire</v>
      </c>
      <c r="GX59" s="3">
        <f t="shared" si="10"/>
        <v>1</v>
      </c>
      <c r="GY59" s="3">
        <f t="shared" si="11"/>
        <v>6</v>
      </c>
      <c r="GZ59" s="3">
        <f t="shared" si="12"/>
        <v>1</v>
      </c>
      <c r="HA59" s="3">
        <f t="shared" si="13"/>
        <v>6</v>
      </c>
      <c r="HB59" s="3">
        <f t="shared" si="14"/>
        <v>4</v>
      </c>
      <c r="HC59" s="3">
        <f t="shared" si="15"/>
        <v>4</v>
      </c>
      <c r="HD59" s="3">
        <f t="shared" si="16"/>
        <v>7</v>
      </c>
      <c r="HE59" s="3">
        <f t="shared" si="17"/>
        <v>6</v>
      </c>
      <c r="HF59" s="3">
        <f t="shared" si="18"/>
        <v>5</v>
      </c>
      <c r="HG59" s="3">
        <f t="shared" si="19"/>
        <v>40</v>
      </c>
      <c r="HH59" s="161" t="str">
        <f>IF(HG59='Rregjistrimet 9 Vjeçare'!AI59,"Mire","Gabim")</f>
        <v>Mire</v>
      </c>
    </row>
    <row r="60" spans="1:216" ht="14.1" customHeight="1">
      <c r="A60" s="3" t="s">
        <v>448</v>
      </c>
      <c r="B60" s="31" t="s">
        <v>446</v>
      </c>
      <c r="C60" s="28" t="s">
        <v>297</v>
      </c>
      <c r="D60" s="28" t="s">
        <v>297</v>
      </c>
      <c r="E60" s="44" t="s">
        <v>436</v>
      </c>
      <c r="F60" s="31" t="s">
        <v>449</v>
      </c>
      <c r="G60" s="44" t="s">
        <v>352</v>
      </c>
      <c r="H60" s="44" t="s">
        <v>353</v>
      </c>
      <c r="I60" s="28" t="s">
        <v>300</v>
      </c>
      <c r="J60" s="30" t="s">
        <v>50</v>
      </c>
      <c r="K60" s="30" t="s">
        <v>315</v>
      </c>
      <c r="L60" s="28" t="s">
        <v>445</v>
      </c>
      <c r="M60" s="28" t="s">
        <v>303</v>
      </c>
      <c r="N60" s="55"/>
      <c r="O60" s="84"/>
      <c r="P60" s="89">
        <v>1</v>
      </c>
      <c r="Q60" s="56">
        <v>1</v>
      </c>
      <c r="R60" s="56"/>
      <c r="S60" s="90"/>
      <c r="T60" s="86"/>
      <c r="U60" s="56"/>
      <c r="V60" s="56"/>
      <c r="W60" s="56"/>
      <c r="X60" s="56"/>
      <c r="Y60" s="95"/>
      <c r="Z60" s="89"/>
      <c r="AA60" s="56"/>
      <c r="AB60" s="56">
        <v>1</v>
      </c>
      <c r="AC60" s="56">
        <v>1</v>
      </c>
      <c r="AD60" s="56"/>
      <c r="AE60" s="56"/>
      <c r="AF60" s="56"/>
      <c r="AG60" s="90"/>
      <c r="AH60" s="86"/>
      <c r="AI60" s="56"/>
      <c r="AJ60" s="56"/>
      <c r="AK60" s="56"/>
      <c r="AL60" s="56"/>
      <c r="AM60" s="56"/>
      <c r="AN60" s="56">
        <v>1</v>
      </c>
      <c r="AO60" s="56">
        <v>1</v>
      </c>
      <c r="AP60" s="56"/>
      <c r="AQ60" s="95"/>
      <c r="AR60" s="89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90"/>
      <c r="BD60" s="8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95"/>
      <c r="BR60" s="89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90"/>
      <c r="CH60" s="8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95"/>
      <c r="CZ60" s="89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90"/>
      <c r="DR60" s="8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95"/>
      <c r="EJ60" s="89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90"/>
      <c r="FB60" s="8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95"/>
      <c r="FT60" s="89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90"/>
      <c r="GL60" s="153"/>
      <c r="GM60" s="3">
        <f t="shared" si="0"/>
        <v>1</v>
      </c>
      <c r="GN60" s="3">
        <f t="shared" si="1"/>
        <v>1</v>
      </c>
      <c r="GO60" s="3">
        <f t="shared" si="2"/>
        <v>0</v>
      </c>
      <c r="GP60" s="3">
        <f t="shared" si="3"/>
        <v>1</v>
      </c>
      <c r="GQ60" s="3">
        <f t="shared" si="4"/>
        <v>0</v>
      </c>
      <c r="GR60" s="3">
        <f t="shared" si="5"/>
        <v>0</v>
      </c>
      <c r="GS60" s="3">
        <f t="shared" si="6"/>
        <v>0</v>
      </c>
      <c r="GT60" s="3">
        <f t="shared" si="7"/>
        <v>0</v>
      </c>
      <c r="GU60" s="3">
        <f t="shared" si="8"/>
        <v>0</v>
      </c>
      <c r="GV60" s="3">
        <f t="shared" si="9"/>
        <v>3</v>
      </c>
      <c r="GW60" s="161" t="str">
        <f>IF(GV60='Rregjistrimet 9 Vjeçare'!AH60,"Mire","Gabim")</f>
        <v>Mire</v>
      </c>
      <c r="GX60" s="3">
        <f t="shared" si="10"/>
        <v>1</v>
      </c>
      <c r="GY60" s="3">
        <f t="shared" si="11"/>
        <v>1</v>
      </c>
      <c r="GZ60" s="3">
        <f t="shared" si="12"/>
        <v>0</v>
      </c>
      <c r="HA60" s="3">
        <f t="shared" si="13"/>
        <v>1</v>
      </c>
      <c r="HB60" s="3">
        <f t="shared" si="14"/>
        <v>0</v>
      </c>
      <c r="HC60" s="3">
        <f t="shared" si="15"/>
        <v>0</v>
      </c>
      <c r="HD60" s="3">
        <f t="shared" si="16"/>
        <v>0</v>
      </c>
      <c r="HE60" s="3">
        <f t="shared" si="17"/>
        <v>0</v>
      </c>
      <c r="HF60" s="3">
        <f t="shared" si="18"/>
        <v>0</v>
      </c>
      <c r="HG60" s="3">
        <f t="shared" si="19"/>
        <v>3</v>
      </c>
      <c r="HH60" s="161" t="str">
        <f>IF(HG60='Rregjistrimet 9 Vjeçare'!AI60,"Mire","Gabim")</f>
        <v>Mire</v>
      </c>
    </row>
    <row r="61" spans="1:216" ht="14.1" customHeight="1">
      <c r="A61" s="3" t="s">
        <v>450</v>
      </c>
      <c r="B61" s="31" t="s">
        <v>451</v>
      </c>
      <c r="C61" s="28" t="s">
        <v>297</v>
      </c>
      <c r="D61" s="28" t="s">
        <v>297</v>
      </c>
      <c r="E61" s="44" t="s">
        <v>436</v>
      </c>
      <c r="F61" s="31" t="s">
        <v>452</v>
      </c>
      <c r="G61" s="44" t="s">
        <v>352</v>
      </c>
      <c r="H61" s="44" t="s">
        <v>353</v>
      </c>
      <c r="I61" s="28" t="s">
        <v>300</v>
      </c>
      <c r="J61" s="30" t="s">
        <v>301</v>
      </c>
      <c r="K61" s="30" t="s">
        <v>302</v>
      </c>
      <c r="L61" s="28"/>
      <c r="M61" s="28" t="s">
        <v>303</v>
      </c>
      <c r="N61" s="55"/>
      <c r="O61" s="84"/>
      <c r="P61" s="89">
        <v>10</v>
      </c>
      <c r="Q61" s="56">
        <v>8</v>
      </c>
      <c r="R61" s="56"/>
      <c r="S61" s="90"/>
      <c r="T61" s="86">
        <v>2</v>
      </c>
      <c r="U61" s="56">
        <v>0</v>
      </c>
      <c r="V61" s="56">
        <v>7</v>
      </c>
      <c r="W61" s="56">
        <v>4</v>
      </c>
      <c r="X61" s="56"/>
      <c r="Y61" s="95"/>
      <c r="Z61" s="89"/>
      <c r="AA61" s="56"/>
      <c r="AB61" s="56">
        <v>6</v>
      </c>
      <c r="AC61" s="56">
        <v>3</v>
      </c>
      <c r="AD61" s="56">
        <v>15</v>
      </c>
      <c r="AE61" s="56">
        <v>10</v>
      </c>
      <c r="AF61" s="56"/>
      <c r="AG61" s="90"/>
      <c r="AH61" s="86"/>
      <c r="AI61" s="56"/>
      <c r="AJ61" s="56">
        <v>1</v>
      </c>
      <c r="AK61" s="56">
        <v>0</v>
      </c>
      <c r="AL61" s="56"/>
      <c r="AM61" s="56"/>
      <c r="AN61" s="56">
        <v>12</v>
      </c>
      <c r="AO61" s="56">
        <v>6</v>
      </c>
      <c r="AP61" s="56">
        <v>1</v>
      </c>
      <c r="AQ61" s="95">
        <v>0</v>
      </c>
      <c r="AR61" s="89"/>
      <c r="AS61" s="56"/>
      <c r="AT61" s="56"/>
      <c r="AU61" s="56"/>
      <c r="AV61" s="56"/>
      <c r="AW61" s="56"/>
      <c r="AX61" s="56">
        <v>1</v>
      </c>
      <c r="AY61" s="56">
        <v>0</v>
      </c>
      <c r="AZ61" s="56">
        <v>14</v>
      </c>
      <c r="BA61" s="56">
        <v>5</v>
      </c>
      <c r="BB61" s="56">
        <v>3</v>
      </c>
      <c r="BC61" s="90">
        <v>2</v>
      </c>
      <c r="BD61" s="86"/>
      <c r="BE61" s="56"/>
      <c r="BF61" s="56"/>
      <c r="BG61" s="56"/>
      <c r="BH61" s="56"/>
      <c r="BI61" s="56"/>
      <c r="BJ61" s="56"/>
      <c r="BK61" s="56"/>
      <c r="BL61" s="56"/>
      <c r="BM61" s="56"/>
      <c r="BN61" s="56">
        <v>14</v>
      </c>
      <c r="BO61" s="56">
        <v>7</v>
      </c>
      <c r="BP61" s="56"/>
      <c r="BQ61" s="95"/>
      <c r="BR61" s="89"/>
      <c r="BS61" s="56"/>
      <c r="BT61" s="56"/>
      <c r="BU61" s="56"/>
      <c r="BV61" s="56"/>
      <c r="BW61" s="56"/>
      <c r="BX61" s="56"/>
      <c r="BY61" s="56"/>
      <c r="BZ61" s="56"/>
      <c r="CA61" s="56"/>
      <c r="CB61" s="56">
        <v>2</v>
      </c>
      <c r="CC61" s="56">
        <v>1</v>
      </c>
      <c r="CD61" s="56">
        <v>18</v>
      </c>
      <c r="CE61" s="56">
        <v>12</v>
      </c>
      <c r="CF61" s="56"/>
      <c r="CG61" s="90"/>
      <c r="CH61" s="8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>
        <v>2</v>
      </c>
      <c r="CU61" s="56">
        <v>1</v>
      </c>
      <c r="CV61" s="56">
        <v>14</v>
      </c>
      <c r="CW61" s="56">
        <v>10</v>
      </c>
      <c r="CX61" s="56"/>
      <c r="CY61" s="95"/>
      <c r="CZ61" s="89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>
        <v>4</v>
      </c>
      <c r="DO61" s="56">
        <v>2</v>
      </c>
      <c r="DP61" s="56">
        <v>9</v>
      </c>
      <c r="DQ61" s="90">
        <v>4</v>
      </c>
      <c r="DR61" s="8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>
        <v>12</v>
      </c>
      <c r="EI61" s="95">
        <v>4</v>
      </c>
      <c r="EJ61" s="89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90"/>
      <c r="FB61" s="8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95"/>
      <c r="FT61" s="89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90"/>
      <c r="GL61" s="153"/>
      <c r="GM61" s="3">
        <f t="shared" si="0"/>
        <v>12</v>
      </c>
      <c r="GN61" s="3">
        <f t="shared" si="1"/>
        <v>14</v>
      </c>
      <c r="GO61" s="3">
        <f t="shared" si="2"/>
        <v>15</v>
      </c>
      <c r="GP61" s="3">
        <f t="shared" si="3"/>
        <v>13</v>
      </c>
      <c r="GQ61" s="3">
        <f t="shared" si="4"/>
        <v>15</v>
      </c>
      <c r="GR61" s="3">
        <f t="shared" si="5"/>
        <v>19</v>
      </c>
      <c r="GS61" s="3">
        <f t="shared" si="6"/>
        <v>20</v>
      </c>
      <c r="GT61" s="3">
        <f t="shared" si="7"/>
        <v>18</v>
      </c>
      <c r="GU61" s="3">
        <f t="shared" si="8"/>
        <v>21</v>
      </c>
      <c r="GV61" s="3">
        <f t="shared" si="9"/>
        <v>147</v>
      </c>
      <c r="GW61" s="161" t="str">
        <f>IF(GV61='Rregjistrimet 9 Vjeçare'!AH61,"Mire","Gabim")</f>
        <v>Mire</v>
      </c>
      <c r="GX61" s="3">
        <f t="shared" si="10"/>
        <v>8</v>
      </c>
      <c r="GY61" s="3">
        <f t="shared" si="11"/>
        <v>7</v>
      </c>
      <c r="GZ61" s="3">
        <f t="shared" si="12"/>
        <v>10</v>
      </c>
      <c r="HA61" s="3">
        <f t="shared" si="13"/>
        <v>6</v>
      </c>
      <c r="HB61" s="3">
        <f t="shared" si="14"/>
        <v>5</v>
      </c>
      <c r="HC61" s="3">
        <f t="shared" si="15"/>
        <v>10</v>
      </c>
      <c r="HD61" s="3">
        <f t="shared" si="16"/>
        <v>13</v>
      </c>
      <c r="HE61" s="3">
        <f t="shared" si="17"/>
        <v>12</v>
      </c>
      <c r="HF61" s="3">
        <f t="shared" si="18"/>
        <v>8</v>
      </c>
      <c r="HG61" s="3">
        <f t="shared" si="19"/>
        <v>79</v>
      </c>
      <c r="HH61" s="161" t="str">
        <f>IF(HG61='Rregjistrimet 9 Vjeçare'!AI61,"Mire","Gabim")</f>
        <v>Mire</v>
      </c>
    </row>
    <row r="62" spans="1:216" ht="14.1" customHeight="1">
      <c r="A62" s="3" t="s">
        <v>453</v>
      </c>
      <c r="B62" s="31" t="s">
        <v>451</v>
      </c>
      <c r="C62" s="28" t="s">
        <v>297</v>
      </c>
      <c r="D62" s="28" t="s">
        <v>297</v>
      </c>
      <c r="E62" s="44" t="s">
        <v>436</v>
      </c>
      <c r="F62" s="31" t="s">
        <v>454</v>
      </c>
      <c r="G62" s="44" t="s">
        <v>352</v>
      </c>
      <c r="H62" s="44" t="s">
        <v>353</v>
      </c>
      <c r="I62" s="28" t="s">
        <v>300</v>
      </c>
      <c r="J62" s="30" t="s">
        <v>50</v>
      </c>
      <c r="K62" s="30" t="s">
        <v>315</v>
      </c>
      <c r="L62" s="28" t="s">
        <v>450</v>
      </c>
      <c r="M62" s="28" t="s">
        <v>303</v>
      </c>
      <c r="N62" s="55"/>
      <c r="O62" s="84"/>
      <c r="P62" s="89">
        <v>2</v>
      </c>
      <c r="Q62" s="56">
        <v>0</v>
      </c>
      <c r="R62" s="56"/>
      <c r="S62" s="90"/>
      <c r="T62" s="86">
        <v>1</v>
      </c>
      <c r="U62" s="56">
        <v>1</v>
      </c>
      <c r="V62" s="56"/>
      <c r="W62" s="56"/>
      <c r="X62" s="56"/>
      <c r="Y62" s="95"/>
      <c r="Z62" s="89"/>
      <c r="AA62" s="56"/>
      <c r="AB62" s="56"/>
      <c r="AC62" s="56"/>
      <c r="AD62" s="56">
        <v>1</v>
      </c>
      <c r="AE62" s="56">
        <v>1</v>
      </c>
      <c r="AF62" s="56"/>
      <c r="AG62" s="90"/>
      <c r="AH62" s="86"/>
      <c r="AI62" s="56"/>
      <c r="AJ62" s="56"/>
      <c r="AK62" s="56"/>
      <c r="AL62" s="56"/>
      <c r="AM62" s="56"/>
      <c r="AN62" s="56">
        <v>2</v>
      </c>
      <c r="AO62" s="56">
        <v>0</v>
      </c>
      <c r="AP62" s="56"/>
      <c r="AQ62" s="95"/>
      <c r="AR62" s="89"/>
      <c r="AS62" s="56"/>
      <c r="AT62" s="56">
        <v>2</v>
      </c>
      <c r="AU62" s="56">
        <v>0</v>
      </c>
      <c r="AV62" s="56"/>
      <c r="AW62" s="56"/>
      <c r="AX62" s="56">
        <v>1</v>
      </c>
      <c r="AY62" s="56">
        <v>1</v>
      </c>
      <c r="AZ62" s="56"/>
      <c r="BA62" s="56"/>
      <c r="BB62" s="56"/>
      <c r="BC62" s="90"/>
      <c r="BD62" s="8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95"/>
      <c r="BR62" s="89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90"/>
      <c r="CH62" s="8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95"/>
      <c r="CZ62" s="89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90"/>
      <c r="DR62" s="8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95"/>
      <c r="EJ62" s="89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90"/>
      <c r="FB62" s="8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95"/>
      <c r="FT62" s="89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90"/>
      <c r="GL62" s="153"/>
      <c r="GM62" s="3">
        <f t="shared" si="0"/>
        <v>3</v>
      </c>
      <c r="GN62" s="3">
        <f t="shared" si="1"/>
        <v>2</v>
      </c>
      <c r="GO62" s="3">
        <f t="shared" si="2"/>
        <v>1</v>
      </c>
      <c r="GP62" s="3">
        <f t="shared" si="3"/>
        <v>3</v>
      </c>
      <c r="GQ62" s="3">
        <f t="shared" si="4"/>
        <v>0</v>
      </c>
      <c r="GR62" s="3">
        <f t="shared" si="5"/>
        <v>0</v>
      </c>
      <c r="GS62" s="3">
        <f t="shared" si="6"/>
        <v>0</v>
      </c>
      <c r="GT62" s="3">
        <f t="shared" si="7"/>
        <v>0</v>
      </c>
      <c r="GU62" s="3">
        <f t="shared" si="8"/>
        <v>0</v>
      </c>
      <c r="GV62" s="3">
        <f t="shared" si="9"/>
        <v>9</v>
      </c>
      <c r="GW62" s="161" t="str">
        <f>IF(GV62='Rregjistrimet 9 Vjeçare'!AH62,"Mire","Gabim")</f>
        <v>Mire</v>
      </c>
      <c r="GX62" s="3">
        <f t="shared" si="10"/>
        <v>1</v>
      </c>
      <c r="GY62" s="3">
        <f t="shared" si="11"/>
        <v>0</v>
      </c>
      <c r="GZ62" s="3">
        <f t="shared" si="12"/>
        <v>1</v>
      </c>
      <c r="HA62" s="3">
        <f t="shared" si="13"/>
        <v>1</v>
      </c>
      <c r="HB62" s="3">
        <f t="shared" si="14"/>
        <v>0</v>
      </c>
      <c r="HC62" s="3">
        <f t="shared" si="15"/>
        <v>0</v>
      </c>
      <c r="HD62" s="3">
        <f t="shared" si="16"/>
        <v>0</v>
      </c>
      <c r="HE62" s="3">
        <f t="shared" si="17"/>
        <v>0</v>
      </c>
      <c r="HF62" s="3">
        <f t="shared" si="18"/>
        <v>0</v>
      </c>
      <c r="HG62" s="3">
        <f t="shared" si="19"/>
        <v>3</v>
      </c>
      <c r="HH62" s="161" t="str">
        <f>IF(HG62='Rregjistrimet 9 Vjeçare'!AI62,"Mire","Gabim")</f>
        <v>Mire</v>
      </c>
    </row>
    <row r="63" spans="1:216" ht="14.1" customHeight="1">
      <c r="A63" s="3" t="s">
        <v>455</v>
      </c>
      <c r="B63" s="31" t="s">
        <v>451</v>
      </c>
      <c r="C63" s="28" t="s">
        <v>297</v>
      </c>
      <c r="D63" s="28" t="s">
        <v>297</v>
      </c>
      <c r="E63" s="44" t="s">
        <v>436</v>
      </c>
      <c r="F63" s="53" t="s">
        <v>456</v>
      </c>
      <c r="G63" s="44" t="s">
        <v>352</v>
      </c>
      <c r="H63" s="44" t="s">
        <v>353</v>
      </c>
      <c r="I63" s="28" t="s">
        <v>300</v>
      </c>
      <c r="J63" s="30" t="s">
        <v>301</v>
      </c>
      <c r="K63" s="30" t="s">
        <v>315</v>
      </c>
      <c r="L63" s="28" t="s">
        <v>450</v>
      </c>
      <c r="M63" s="28" t="s">
        <v>303</v>
      </c>
      <c r="N63" s="55"/>
      <c r="O63" s="84"/>
      <c r="P63" s="89"/>
      <c r="Q63" s="56"/>
      <c r="R63" s="56"/>
      <c r="S63" s="90"/>
      <c r="T63" s="86"/>
      <c r="U63" s="56"/>
      <c r="V63" s="56">
        <v>1</v>
      </c>
      <c r="W63" s="56">
        <v>0</v>
      </c>
      <c r="X63" s="56"/>
      <c r="Y63" s="95"/>
      <c r="Z63" s="89"/>
      <c r="AA63" s="56"/>
      <c r="AB63" s="56"/>
      <c r="AC63" s="56"/>
      <c r="AD63" s="56">
        <v>2</v>
      </c>
      <c r="AE63" s="56">
        <v>1</v>
      </c>
      <c r="AF63" s="56"/>
      <c r="AG63" s="90"/>
      <c r="AH63" s="86"/>
      <c r="AI63" s="56"/>
      <c r="AJ63" s="56"/>
      <c r="AK63" s="56"/>
      <c r="AL63" s="56"/>
      <c r="AM63" s="56"/>
      <c r="AN63" s="56">
        <v>1</v>
      </c>
      <c r="AO63" s="56">
        <v>0</v>
      </c>
      <c r="AP63" s="56">
        <v>1</v>
      </c>
      <c r="AQ63" s="95">
        <v>0</v>
      </c>
      <c r="AR63" s="89"/>
      <c r="AS63" s="56"/>
      <c r="AT63" s="56"/>
      <c r="AU63" s="56"/>
      <c r="AV63" s="56"/>
      <c r="AW63" s="56"/>
      <c r="AX63" s="56"/>
      <c r="AY63" s="56"/>
      <c r="AZ63" s="56">
        <v>1</v>
      </c>
      <c r="BA63" s="56">
        <v>1</v>
      </c>
      <c r="BB63" s="56">
        <v>2</v>
      </c>
      <c r="BC63" s="90">
        <v>2</v>
      </c>
      <c r="BD63" s="8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95"/>
      <c r="BR63" s="89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>
        <v>1</v>
      </c>
      <c r="CE63" s="56">
        <v>0</v>
      </c>
      <c r="CF63" s="56"/>
      <c r="CG63" s="90"/>
      <c r="CH63" s="8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>
        <v>4</v>
      </c>
      <c r="CW63" s="56">
        <v>1</v>
      </c>
      <c r="CX63" s="56"/>
      <c r="CY63" s="95"/>
      <c r="CZ63" s="89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>
        <v>1</v>
      </c>
      <c r="DO63" s="56">
        <v>0</v>
      </c>
      <c r="DP63" s="56"/>
      <c r="DQ63" s="90"/>
      <c r="DR63" s="8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>
        <v>2</v>
      </c>
      <c r="EI63" s="95">
        <v>1</v>
      </c>
      <c r="EJ63" s="89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90"/>
      <c r="FB63" s="8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95"/>
      <c r="FT63" s="89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90"/>
      <c r="GL63" s="153"/>
      <c r="GM63" s="3">
        <f t="shared" si="0"/>
        <v>0</v>
      </c>
      <c r="GN63" s="3">
        <f t="shared" si="1"/>
        <v>1</v>
      </c>
      <c r="GO63" s="3">
        <f t="shared" si="2"/>
        <v>2</v>
      </c>
      <c r="GP63" s="3">
        <f t="shared" si="3"/>
        <v>1</v>
      </c>
      <c r="GQ63" s="3">
        <f t="shared" si="4"/>
        <v>2</v>
      </c>
      <c r="GR63" s="3">
        <f t="shared" si="5"/>
        <v>2</v>
      </c>
      <c r="GS63" s="3">
        <f t="shared" si="6"/>
        <v>1</v>
      </c>
      <c r="GT63" s="3">
        <f t="shared" si="7"/>
        <v>5</v>
      </c>
      <c r="GU63" s="3">
        <f t="shared" si="8"/>
        <v>2</v>
      </c>
      <c r="GV63" s="3">
        <f t="shared" si="9"/>
        <v>16</v>
      </c>
      <c r="GW63" s="161" t="str">
        <f>IF(GV63='Rregjistrimet 9 Vjeçare'!AH63,"Mire","Gabim")</f>
        <v>Mire</v>
      </c>
      <c r="GX63" s="3">
        <f t="shared" si="10"/>
        <v>0</v>
      </c>
      <c r="GY63" s="3">
        <f t="shared" si="11"/>
        <v>0</v>
      </c>
      <c r="GZ63" s="3">
        <f t="shared" si="12"/>
        <v>1</v>
      </c>
      <c r="HA63" s="3">
        <f t="shared" si="13"/>
        <v>0</v>
      </c>
      <c r="HB63" s="3">
        <f t="shared" si="14"/>
        <v>1</v>
      </c>
      <c r="HC63" s="3">
        <f t="shared" si="15"/>
        <v>2</v>
      </c>
      <c r="HD63" s="3">
        <f t="shared" si="16"/>
        <v>0</v>
      </c>
      <c r="HE63" s="3">
        <f t="shared" si="17"/>
        <v>1</v>
      </c>
      <c r="HF63" s="3">
        <f t="shared" si="18"/>
        <v>1</v>
      </c>
      <c r="HG63" s="3">
        <f t="shared" si="19"/>
        <v>6</v>
      </c>
      <c r="HH63" s="161" t="str">
        <f>IF(HG63='Rregjistrimet 9 Vjeçare'!AI63,"Mire","Gabim")</f>
        <v>Mire</v>
      </c>
    </row>
    <row r="64" spans="1:216" ht="14.1" customHeight="1">
      <c r="A64" s="3" t="s">
        <v>457</v>
      </c>
      <c r="B64" s="31" t="s">
        <v>458</v>
      </c>
      <c r="C64" s="28" t="s">
        <v>297</v>
      </c>
      <c r="D64" s="28" t="s">
        <v>297</v>
      </c>
      <c r="E64" s="44" t="s">
        <v>436</v>
      </c>
      <c r="F64" s="53" t="s">
        <v>459</v>
      </c>
      <c r="G64" s="44" t="s">
        <v>352</v>
      </c>
      <c r="H64" s="44" t="s">
        <v>353</v>
      </c>
      <c r="I64" s="28" t="s">
        <v>300</v>
      </c>
      <c r="J64" s="30" t="s">
        <v>301</v>
      </c>
      <c r="K64" s="30" t="s">
        <v>302</v>
      </c>
      <c r="L64" s="28"/>
      <c r="M64" s="28" t="s">
        <v>303</v>
      </c>
      <c r="N64" s="55">
        <v>2</v>
      </c>
      <c r="O64" s="84">
        <v>2</v>
      </c>
      <c r="P64" s="89">
        <v>5</v>
      </c>
      <c r="Q64" s="56">
        <v>3</v>
      </c>
      <c r="R64" s="56"/>
      <c r="S64" s="90"/>
      <c r="T64" s="86">
        <v>1</v>
      </c>
      <c r="U64" s="56">
        <v>1</v>
      </c>
      <c r="V64" s="56">
        <v>4</v>
      </c>
      <c r="W64" s="56">
        <v>2</v>
      </c>
      <c r="X64" s="56"/>
      <c r="Y64" s="95"/>
      <c r="Z64" s="89"/>
      <c r="AA64" s="56"/>
      <c r="AB64" s="56"/>
      <c r="AC64" s="56"/>
      <c r="AD64" s="56">
        <v>2</v>
      </c>
      <c r="AE64" s="56">
        <v>1</v>
      </c>
      <c r="AF64" s="56"/>
      <c r="AG64" s="90"/>
      <c r="AH64" s="86"/>
      <c r="AI64" s="56"/>
      <c r="AJ64" s="56"/>
      <c r="AK64" s="56"/>
      <c r="AL64" s="56"/>
      <c r="AM64" s="56"/>
      <c r="AN64" s="56">
        <v>8</v>
      </c>
      <c r="AO64" s="56">
        <v>4</v>
      </c>
      <c r="AP64" s="56"/>
      <c r="AQ64" s="95"/>
      <c r="AR64" s="89"/>
      <c r="AS64" s="56"/>
      <c r="AT64" s="56"/>
      <c r="AU64" s="56"/>
      <c r="AV64" s="56">
        <v>1</v>
      </c>
      <c r="AW64" s="56">
        <v>0</v>
      </c>
      <c r="AX64" s="56">
        <v>1</v>
      </c>
      <c r="AY64" s="56">
        <v>1</v>
      </c>
      <c r="AZ64" s="56">
        <v>3</v>
      </c>
      <c r="BA64" s="56">
        <v>1</v>
      </c>
      <c r="BB64" s="56">
        <v>1</v>
      </c>
      <c r="BC64" s="90">
        <v>1</v>
      </c>
      <c r="BD64" s="86"/>
      <c r="BE64" s="56"/>
      <c r="BF64" s="56"/>
      <c r="BG64" s="56"/>
      <c r="BH64" s="56"/>
      <c r="BI64" s="56"/>
      <c r="BJ64" s="56"/>
      <c r="BK64" s="56"/>
      <c r="BL64" s="56">
        <v>1</v>
      </c>
      <c r="BM64" s="56">
        <v>0</v>
      </c>
      <c r="BN64" s="56">
        <v>6</v>
      </c>
      <c r="BO64" s="56">
        <v>3</v>
      </c>
      <c r="BP64" s="56"/>
      <c r="BQ64" s="95"/>
      <c r="BR64" s="89"/>
      <c r="BS64" s="56"/>
      <c r="BT64" s="56"/>
      <c r="BU64" s="56"/>
      <c r="BV64" s="56"/>
      <c r="BW64" s="56"/>
      <c r="BX64" s="56"/>
      <c r="BY64" s="56"/>
      <c r="BZ64" s="56">
        <v>1</v>
      </c>
      <c r="CA64" s="56">
        <v>0</v>
      </c>
      <c r="CB64" s="56">
        <v>1</v>
      </c>
      <c r="CC64" s="56">
        <v>0</v>
      </c>
      <c r="CD64" s="56">
        <v>4</v>
      </c>
      <c r="CE64" s="56">
        <v>3</v>
      </c>
      <c r="CF64" s="56"/>
      <c r="CG64" s="90"/>
      <c r="CH64" s="8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>
        <v>1</v>
      </c>
      <c r="CU64" s="56">
        <v>1</v>
      </c>
      <c r="CV64" s="56">
        <v>5</v>
      </c>
      <c r="CW64" s="56">
        <v>1</v>
      </c>
      <c r="CX64" s="56"/>
      <c r="CY64" s="95"/>
      <c r="CZ64" s="89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>
        <v>1</v>
      </c>
      <c r="DO64" s="56">
        <v>1</v>
      </c>
      <c r="DP64" s="56">
        <v>5</v>
      </c>
      <c r="DQ64" s="90">
        <v>2</v>
      </c>
      <c r="DR64" s="8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>
        <v>1</v>
      </c>
      <c r="EE64" s="56">
        <v>1</v>
      </c>
      <c r="EF64" s="56"/>
      <c r="EG64" s="56"/>
      <c r="EH64" s="56"/>
      <c r="EI64" s="95"/>
      <c r="EJ64" s="89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90"/>
      <c r="FB64" s="8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95"/>
      <c r="FT64" s="89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90"/>
      <c r="GL64" s="153"/>
      <c r="GM64" s="3">
        <f t="shared" si="0"/>
        <v>8</v>
      </c>
      <c r="GN64" s="3">
        <f t="shared" si="1"/>
        <v>4</v>
      </c>
      <c r="GO64" s="3">
        <f t="shared" si="2"/>
        <v>3</v>
      </c>
      <c r="GP64" s="3">
        <f t="shared" si="3"/>
        <v>9</v>
      </c>
      <c r="GQ64" s="3">
        <f t="shared" si="4"/>
        <v>5</v>
      </c>
      <c r="GR64" s="3">
        <f t="shared" si="5"/>
        <v>8</v>
      </c>
      <c r="GS64" s="3">
        <f t="shared" si="6"/>
        <v>6</v>
      </c>
      <c r="GT64" s="3">
        <f t="shared" si="7"/>
        <v>6</v>
      </c>
      <c r="GU64" s="3">
        <f t="shared" si="8"/>
        <v>5</v>
      </c>
      <c r="GV64" s="3">
        <f t="shared" si="9"/>
        <v>54</v>
      </c>
      <c r="GW64" s="161" t="str">
        <f>IF(GV64='Rregjistrimet 9 Vjeçare'!AH64,"Mire","Gabim")</f>
        <v>Mire</v>
      </c>
      <c r="GX64" s="3">
        <f t="shared" si="10"/>
        <v>6</v>
      </c>
      <c r="GY64" s="3">
        <f t="shared" si="11"/>
        <v>2</v>
      </c>
      <c r="GZ64" s="3">
        <f t="shared" si="12"/>
        <v>1</v>
      </c>
      <c r="HA64" s="3">
        <f t="shared" si="13"/>
        <v>5</v>
      </c>
      <c r="HB64" s="3">
        <f t="shared" si="14"/>
        <v>1</v>
      </c>
      <c r="HC64" s="3">
        <f t="shared" si="15"/>
        <v>4</v>
      </c>
      <c r="HD64" s="3">
        <f t="shared" si="16"/>
        <v>5</v>
      </c>
      <c r="HE64" s="3">
        <f t="shared" si="17"/>
        <v>2</v>
      </c>
      <c r="HF64" s="3">
        <f t="shared" si="18"/>
        <v>2</v>
      </c>
      <c r="HG64" s="3">
        <f t="shared" si="19"/>
        <v>28</v>
      </c>
      <c r="HH64" s="161" t="str">
        <f>IF(HG64='Rregjistrimet 9 Vjeçare'!AI64,"Mire","Gabim")</f>
        <v>Mire</v>
      </c>
    </row>
    <row r="65" spans="1:216" ht="14.1" customHeight="1">
      <c r="A65" s="3" t="s">
        <v>460</v>
      </c>
      <c r="B65" s="31" t="s">
        <v>461</v>
      </c>
      <c r="C65" s="28" t="s">
        <v>297</v>
      </c>
      <c r="D65" s="28" t="s">
        <v>297</v>
      </c>
      <c r="E65" s="44" t="s">
        <v>436</v>
      </c>
      <c r="F65" s="53" t="s">
        <v>462</v>
      </c>
      <c r="G65" s="44" t="s">
        <v>352</v>
      </c>
      <c r="H65" s="44" t="s">
        <v>353</v>
      </c>
      <c r="I65" s="28" t="s">
        <v>300</v>
      </c>
      <c r="J65" s="30" t="s">
        <v>301</v>
      </c>
      <c r="K65" s="30" t="s">
        <v>302</v>
      </c>
      <c r="L65" s="28"/>
      <c r="M65" s="28" t="s">
        <v>303</v>
      </c>
      <c r="N65" s="55"/>
      <c r="O65" s="84"/>
      <c r="P65" s="89">
        <v>3</v>
      </c>
      <c r="Q65" s="56">
        <v>2</v>
      </c>
      <c r="R65" s="56">
        <v>1</v>
      </c>
      <c r="S65" s="90">
        <v>0</v>
      </c>
      <c r="T65" s="86"/>
      <c r="U65" s="56"/>
      <c r="V65" s="56">
        <v>3</v>
      </c>
      <c r="W65" s="56">
        <v>1</v>
      </c>
      <c r="X65" s="56"/>
      <c r="Y65" s="95"/>
      <c r="Z65" s="89"/>
      <c r="AA65" s="56"/>
      <c r="AB65" s="56">
        <v>1</v>
      </c>
      <c r="AC65" s="56">
        <v>0</v>
      </c>
      <c r="AD65" s="56">
        <v>6</v>
      </c>
      <c r="AE65" s="56">
        <v>1</v>
      </c>
      <c r="AF65" s="56"/>
      <c r="AG65" s="90"/>
      <c r="AH65" s="86"/>
      <c r="AI65" s="56"/>
      <c r="AJ65" s="56"/>
      <c r="AK65" s="56"/>
      <c r="AL65" s="56">
        <v>1</v>
      </c>
      <c r="AM65" s="56">
        <v>1</v>
      </c>
      <c r="AN65" s="56"/>
      <c r="AO65" s="56"/>
      <c r="AP65" s="56"/>
      <c r="AQ65" s="95"/>
      <c r="AR65" s="89"/>
      <c r="AS65" s="56"/>
      <c r="AT65" s="56"/>
      <c r="AU65" s="56"/>
      <c r="AV65" s="56">
        <v>1</v>
      </c>
      <c r="AW65" s="56">
        <v>1</v>
      </c>
      <c r="AX65" s="56">
        <v>5</v>
      </c>
      <c r="AY65" s="56">
        <v>2</v>
      </c>
      <c r="AZ65" s="56">
        <v>7</v>
      </c>
      <c r="BA65" s="56">
        <v>2</v>
      </c>
      <c r="BB65" s="56"/>
      <c r="BC65" s="90"/>
      <c r="BD65" s="86"/>
      <c r="BE65" s="56"/>
      <c r="BF65" s="56"/>
      <c r="BG65" s="56"/>
      <c r="BH65" s="56"/>
      <c r="BI65" s="56"/>
      <c r="BJ65" s="56">
        <v>1</v>
      </c>
      <c r="BK65" s="56">
        <v>1</v>
      </c>
      <c r="BL65" s="56"/>
      <c r="BM65" s="56"/>
      <c r="BN65" s="56">
        <v>5</v>
      </c>
      <c r="BO65" s="56">
        <v>4</v>
      </c>
      <c r="BP65" s="56"/>
      <c r="BQ65" s="95"/>
      <c r="BR65" s="89"/>
      <c r="BS65" s="56"/>
      <c r="BT65" s="56"/>
      <c r="BU65" s="56"/>
      <c r="BV65" s="56"/>
      <c r="BW65" s="56"/>
      <c r="BX65" s="56">
        <v>1</v>
      </c>
      <c r="BY65" s="56">
        <v>0</v>
      </c>
      <c r="BZ65" s="56">
        <v>1</v>
      </c>
      <c r="CA65" s="56">
        <v>0</v>
      </c>
      <c r="CB65" s="56">
        <v>2</v>
      </c>
      <c r="CC65" s="56">
        <v>1</v>
      </c>
      <c r="CD65" s="56">
        <v>4</v>
      </c>
      <c r="CE65" s="56">
        <v>3</v>
      </c>
      <c r="CF65" s="56"/>
      <c r="CG65" s="90"/>
      <c r="CH65" s="8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>
        <v>7</v>
      </c>
      <c r="CU65" s="56">
        <v>4</v>
      </c>
      <c r="CV65" s="56">
        <v>5</v>
      </c>
      <c r="CW65" s="56">
        <v>2</v>
      </c>
      <c r="CX65" s="56"/>
      <c r="CY65" s="95"/>
      <c r="CZ65" s="89"/>
      <c r="DA65" s="56"/>
      <c r="DB65" s="56"/>
      <c r="DC65" s="56"/>
      <c r="DD65" s="56"/>
      <c r="DE65" s="56"/>
      <c r="DF65" s="56"/>
      <c r="DG65" s="56"/>
      <c r="DH65" s="56"/>
      <c r="DI65" s="56"/>
      <c r="DJ65" s="56">
        <v>6</v>
      </c>
      <c r="DK65" s="56">
        <v>3</v>
      </c>
      <c r="DL65" s="56"/>
      <c r="DM65" s="56"/>
      <c r="DN65" s="56">
        <v>1</v>
      </c>
      <c r="DO65" s="56">
        <v>0</v>
      </c>
      <c r="DP65" s="56">
        <v>5</v>
      </c>
      <c r="DQ65" s="90">
        <v>4</v>
      </c>
      <c r="DR65" s="8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>
        <v>2</v>
      </c>
      <c r="EI65" s="95">
        <v>1</v>
      </c>
      <c r="EJ65" s="89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>
        <v>3</v>
      </c>
      <c r="EY65" s="56">
        <v>1</v>
      </c>
      <c r="EZ65" s="56">
        <v>4</v>
      </c>
      <c r="FA65" s="90">
        <v>2</v>
      </c>
      <c r="FB65" s="8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95"/>
      <c r="FT65" s="89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90"/>
      <c r="GL65" s="153"/>
      <c r="GM65" s="3">
        <f t="shared" si="0"/>
        <v>3</v>
      </c>
      <c r="GN65" s="3">
        <f t="shared" si="1"/>
        <v>5</v>
      </c>
      <c r="GO65" s="3">
        <f t="shared" si="2"/>
        <v>8</v>
      </c>
      <c r="GP65" s="3">
        <f t="shared" si="3"/>
        <v>7</v>
      </c>
      <c r="GQ65" s="3">
        <f t="shared" si="4"/>
        <v>8</v>
      </c>
      <c r="GR65" s="3">
        <f t="shared" si="5"/>
        <v>13</v>
      </c>
      <c r="GS65" s="3">
        <f t="shared" si="6"/>
        <v>11</v>
      </c>
      <c r="GT65" s="3">
        <f t="shared" si="7"/>
        <v>9</v>
      </c>
      <c r="GU65" s="3">
        <f t="shared" si="8"/>
        <v>11</v>
      </c>
      <c r="GV65" s="3">
        <f t="shared" si="9"/>
        <v>75</v>
      </c>
      <c r="GW65" s="161" t="str">
        <f>IF(GV65='Rregjistrimet 9 Vjeçare'!AH65,"Mire","Gabim")</f>
        <v>Mire</v>
      </c>
      <c r="GX65" s="3">
        <f t="shared" si="10"/>
        <v>2</v>
      </c>
      <c r="GY65" s="3">
        <f t="shared" si="11"/>
        <v>1</v>
      </c>
      <c r="GZ65" s="3">
        <f t="shared" si="12"/>
        <v>3</v>
      </c>
      <c r="HA65" s="3">
        <f t="shared" si="13"/>
        <v>3</v>
      </c>
      <c r="HB65" s="3">
        <f t="shared" si="14"/>
        <v>2</v>
      </c>
      <c r="HC65" s="3">
        <f t="shared" si="15"/>
        <v>8</v>
      </c>
      <c r="HD65" s="3">
        <f t="shared" si="16"/>
        <v>7</v>
      </c>
      <c r="HE65" s="3">
        <f t="shared" si="17"/>
        <v>3</v>
      </c>
      <c r="HF65" s="3">
        <f t="shared" si="18"/>
        <v>7</v>
      </c>
      <c r="HG65" s="3">
        <f t="shared" si="19"/>
        <v>36</v>
      </c>
      <c r="HH65" s="161" t="str">
        <f>IF(HG65='Rregjistrimet 9 Vjeçare'!AI65,"Mire","Gabim")</f>
        <v>Mire</v>
      </c>
    </row>
    <row r="66" spans="1:216" ht="14.1" customHeight="1">
      <c r="A66" s="3" t="s">
        <v>927</v>
      </c>
      <c r="B66" s="31" t="s">
        <v>464</v>
      </c>
      <c r="C66" s="28" t="s">
        <v>297</v>
      </c>
      <c r="D66" s="28" t="s">
        <v>297</v>
      </c>
      <c r="E66" s="44" t="s">
        <v>465</v>
      </c>
      <c r="F66" s="53" t="s">
        <v>466</v>
      </c>
      <c r="G66" s="44" t="s">
        <v>352</v>
      </c>
      <c r="H66" s="44" t="s">
        <v>353</v>
      </c>
      <c r="I66" s="28" t="s">
        <v>300</v>
      </c>
      <c r="J66" s="30" t="s">
        <v>339</v>
      </c>
      <c r="K66" s="30" t="s">
        <v>340</v>
      </c>
      <c r="L66" s="28"/>
      <c r="M66" s="28" t="s">
        <v>303</v>
      </c>
      <c r="N66" s="55"/>
      <c r="O66" s="84"/>
      <c r="P66" s="89">
        <v>3</v>
      </c>
      <c r="Q66" s="56">
        <v>2</v>
      </c>
      <c r="R66" s="56"/>
      <c r="S66" s="90"/>
      <c r="T66" s="86">
        <v>2</v>
      </c>
      <c r="U66" s="56">
        <v>1</v>
      </c>
      <c r="V66" s="56">
        <v>5</v>
      </c>
      <c r="W66" s="56">
        <v>4</v>
      </c>
      <c r="X66" s="56"/>
      <c r="Y66" s="95"/>
      <c r="Z66" s="89"/>
      <c r="AA66" s="56"/>
      <c r="AB66" s="56">
        <v>1</v>
      </c>
      <c r="AC66" s="56">
        <v>0</v>
      </c>
      <c r="AD66" s="56">
        <v>3</v>
      </c>
      <c r="AE66" s="56">
        <v>2</v>
      </c>
      <c r="AF66" s="56"/>
      <c r="AG66" s="90"/>
      <c r="AH66" s="86"/>
      <c r="AI66" s="56"/>
      <c r="AJ66" s="56"/>
      <c r="AK66" s="56"/>
      <c r="AL66" s="56">
        <v>1</v>
      </c>
      <c r="AM66" s="56">
        <v>0</v>
      </c>
      <c r="AN66" s="56">
        <v>3</v>
      </c>
      <c r="AO66" s="56">
        <v>2</v>
      </c>
      <c r="AP66" s="56"/>
      <c r="AQ66" s="95"/>
      <c r="AR66" s="89"/>
      <c r="AS66" s="56"/>
      <c r="AT66" s="56"/>
      <c r="AU66" s="56"/>
      <c r="AV66" s="56"/>
      <c r="AW66" s="56"/>
      <c r="AX66" s="56">
        <v>4</v>
      </c>
      <c r="AY66" s="56">
        <v>1</v>
      </c>
      <c r="AZ66" s="56">
        <v>5</v>
      </c>
      <c r="BA66" s="56">
        <v>3</v>
      </c>
      <c r="BB66" s="56"/>
      <c r="BC66" s="90"/>
      <c r="BD66" s="86"/>
      <c r="BE66" s="56"/>
      <c r="BF66" s="56"/>
      <c r="BG66" s="56"/>
      <c r="BH66" s="56"/>
      <c r="BI66" s="56"/>
      <c r="BJ66" s="56"/>
      <c r="BK66" s="56"/>
      <c r="BL66" s="56">
        <v>1</v>
      </c>
      <c r="BM66" s="56">
        <v>0</v>
      </c>
      <c r="BN66" s="56">
        <v>13</v>
      </c>
      <c r="BO66" s="56">
        <v>7</v>
      </c>
      <c r="BP66" s="56"/>
      <c r="BQ66" s="95"/>
      <c r="BR66" s="89"/>
      <c r="BS66" s="56"/>
      <c r="BT66" s="56"/>
      <c r="BU66" s="56"/>
      <c r="BV66" s="56"/>
      <c r="BW66" s="56"/>
      <c r="BX66" s="56"/>
      <c r="BY66" s="56"/>
      <c r="BZ66" s="56"/>
      <c r="CA66" s="56"/>
      <c r="CB66" s="56">
        <v>3</v>
      </c>
      <c r="CC66" s="56">
        <v>1</v>
      </c>
      <c r="CD66" s="56">
        <v>16</v>
      </c>
      <c r="CE66" s="56">
        <v>8</v>
      </c>
      <c r="CF66" s="56"/>
      <c r="CG66" s="90"/>
      <c r="CH66" s="8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>
        <v>4</v>
      </c>
      <c r="CU66" s="56">
        <v>0</v>
      </c>
      <c r="CV66" s="56">
        <v>12</v>
      </c>
      <c r="CW66" s="56">
        <v>5</v>
      </c>
      <c r="CX66" s="56"/>
      <c r="CY66" s="95"/>
      <c r="CZ66" s="89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>
        <v>3</v>
      </c>
      <c r="DO66" s="56">
        <v>1</v>
      </c>
      <c r="DP66" s="56">
        <v>21</v>
      </c>
      <c r="DQ66" s="90">
        <v>8</v>
      </c>
      <c r="DR66" s="8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>
        <v>4</v>
      </c>
      <c r="EI66" s="95">
        <v>2</v>
      </c>
      <c r="EJ66" s="89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90"/>
      <c r="FB66" s="8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95"/>
      <c r="FT66" s="89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90"/>
      <c r="GL66" s="153"/>
      <c r="GM66" s="3">
        <f t="shared" si="0"/>
        <v>5</v>
      </c>
      <c r="GN66" s="3">
        <f t="shared" si="1"/>
        <v>6</v>
      </c>
      <c r="GO66" s="3">
        <f t="shared" si="2"/>
        <v>4</v>
      </c>
      <c r="GP66" s="3">
        <f t="shared" si="3"/>
        <v>7</v>
      </c>
      <c r="GQ66" s="3">
        <f t="shared" si="4"/>
        <v>6</v>
      </c>
      <c r="GR66" s="3">
        <f t="shared" si="5"/>
        <v>16</v>
      </c>
      <c r="GS66" s="3">
        <f t="shared" si="6"/>
        <v>20</v>
      </c>
      <c r="GT66" s="3">
        <f t="shared" si="7"/>
        <v>15</v>
      </c>
      <c r="GU66" s="3">
        <f t="shared" si="8"/>
        <v>25</v>
      </c>
      <c r="GV66" s="3">
        <f t="shared" si="9"/>
        <v>104</v>
      </c>
      <c r="GW66" s="161" t="str">
        <f>IF(GV66='Rregjistrimet 9 Vjeçare'!AH66,"Mire","Gabim")</f>
        <v>Mire</v>
      </c>
      <c r="GX66" s="3">
        <f t="shared" si="10"/>
        <v>3</v>
      </c>
      <c r="GY66" s="3">
        <f t="shared" si="11"/>
        <v>4</v>
      </c>
      <c r="GZ66" s="3">
        <f t="shared" si="12"/>
        <v>2</v>
      </c>
      <c r="HA66" s="3">
        <f t="shared" si="13"/>
        <v>3</v>
      </c>
      <c r="HB66" s="3">
        <f t="shared" si="14"/>
        <v>3</v>
      </c>
      <c r="HC66" s="3">
        <f t="shared" si="15"/>
        <v>8</v>
      </c>
      <c r="HD66" s="3">
        <f t="shared" si="16"/>
        <v>8</v>
      </c>
      <c r="HE66" s="3">
        <f t="shared" si="17"/>
        <v>6</v>
      </c>
      <c r="HF66" s="3">
        <f t="shared" si="18"/>
        <v>10</v>
      </c>
      <c r="HG66" s="3">
        <f t="shared" si="19"/>
        <v>47</v>
      </c>
      <c r="HH66" s="161" t="str">
        <f>IF(HG66='Rregjistrimet 9 Vjeçare'!AI66,"Mire","Gabim")</f>
        <v>Mire</v>
      </c>
    </row>
    <row r="67" spans="1:216" ht="14.1" customHeight="1">
      <c r="A67" s="3" t="s">
        <v>467</v>
      </c>
      <c r="B67" s="29" t="s">
        <v>464</v>
      </c>
      <c r="C67" s="28" t="s">
        <v>297</v>
      </c>
      <c r="D67" s="28" t="s">
        <v>297</v>
      </c>
      <c r="E67" s="44" t="s">
        <v>465</v>
      </c>
      <c r="F67" s="53" t="s">
        <v>468</v>
      </c>
      <c r="G67" s="44" t="s">
        <v>352</v>
      </c>
      <c r="H67" s="44" t="s">
        <v>353</v>
      </c>
      <c r="I67" s="28" t="s">
        <v>300</v>
      </c>
      <c r="J67" s="30" t="s">
        <v>301</v>
      </c>
      <c r="K67" s="30" t="s">
        <v>315</v>
      </c>
      <c r="L67" s="28" t="s">
        <v>469</v>
      </c>
      <c r="M67" s="28" t="s">
        <v>303</v>
      </c>
      <c r="N67" s="55"/>
      <c r="O67" s="84"/>
      <c r="P67" s="89">
        <v>1</v>
      </c>
      <c r="Q67" s="56">
        <v>0</v>
      </c>
      <c r="R67" s="56"/>
      <c r="S67" s="90"/>
      <c r="T67" s="86"/>
      <c r="U67" s="56"/>
      <c r="V67" s="56"/>
      <c r="W67" s="56"/>
      <c r="X67" s="56"/>
      <c r="Y67" s="95"/>
      <c r="Z67" s="89"/>
      <c r="AA67" s="56"/>
      <c r="AB67" s="56"/>
      <c r="AC67" s="56"/>
      <c r="AD67" s="56">
        <v>2</v>
      </c>
      <c r="AE67" s="56">
        <v>1</v>
      </c>
      <c r="AF67" s="56"/>
      <c r="AG67" s="90"/>
      <c r="AH67" s="86"/>
      <c r="AI67" s="56"/>
      <c r="AJ67" s="56"/>
      <c r="AK67" s="56"/>
      <c r="AL67" s="56"/>
      <c r="AM67" s="56"/>
      <c r="AN67" s="56">
        <v>1</v>
      </c>
      <c r="AO67" s="56">
        <v>0</v>
      </c>
      <c r="AP67" s="56"/>
      <c r="AQ67" s="95"/>
      <c r="AR67" s="89"/>
      <c r="AS67" s="56"/>
      <c r="AT67" s="56"/>
      <c r="AU67" s="56"/>
      <c r="AV67" s="56"/>
      <c r="AW67" s="56"/>
      <c r="AX67" s="56"/>
      <c r="AY67" s="56"/>
      <c r="AZ67" s="56">
        <v>1</v>
      </c>
      <c r="BA67" s="56">
        <v>0</v>
      </c>
      <c r="BB67" s="56">
        <v>2</v>
      </c>
      <c r="BC67" s="90">
        <v>1</v>
      </c>
      <c r="BD67" s="86"/>
      <c r="BE67" s="56"/>
      <c r="BF67" s="56"/>
      <c r="BG67" s="56"/>
      <c r="BH67" s="56"/>
      <c r="BI67" s="56"/>
      <c r="BJ67" s="56"/>
      <c r="BK67" s="56"/>
      <c r="BL67" s="56"/>
      <c r="BM67" s="56"/>
      <c r="BN67" s="56">
        <v>2</v>
      </c>
      <c r="BO67" s="56">
        <v>0</v>
      </c>
      <c r="BP67" s="56"/>
      <c r="BQ67" s="95"/>
      <c r="BR67" s="89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>
        <v>1</v>
      </c>
      <c r="CE67" s="56">
        <v>1</v>
      </c>
      <c r="CF67" s="56"/>
      <c r="CG67" s="90"/>
      <c r="CH67" s="8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>
        <v>1</v>
      </c>
      <c r="CU67" s="56">
        <v>0</v>
      </c>
      <c r="CV67" s="56">
        <v>2</v>
      </c>
      <c r="CW67" s="56">
        <v>1</v>
      </c>
      <c r="CX67" s="56"/>
      <c r="CY67" s="95"/>
      <c r="CZ67" s="89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>
        <v>1</v>
      </c>
      <c r="DQ67" s="90">
        <v>1</v>
      </c>
      <c r="DR67" s="8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95"/>
      <c r="EJ67" s="89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90"/>
      <c r="FB67" s="8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95"/>
      <c r="FT67" s="89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90"/>
      <c r="GL67" s="153"/>
      <c r="GM67" s="3">
        <f t="shared" si="0"/>
        <v>1</v>
      </c>
      <c r="GN67" s="3">
        <f t="shared" si="1"/>
        <v>0</v>
      </c>
      <c r="GO67" s="3">
        <f t="shared" si="2"/>
        <v>2</v>
      </c>
      <c r="GP67" s="3">
        <f t="shared" si="3"/>
        <v>1</v>
      </c>
      <c r="GQ67" s="3">
        <f t="shared" si="4"/>
        <v>1</v>
      </c>
      <c r="GR67" s="3">
        <f t="shared" si="5"/>
        <v>4</v>
      </c>
      <c r="GS67" s="3">
        <f t="shared" si="6"/>
        <v>2</v>
      </c>
      <c r="GT67" s="3">
        <f t="shared" si="7"/>
        <v>2</v>
      </c>
      <c r="GU67" s="3">
        <f t="shared" si="8"/>
        <v>1</v>
      </c>
      <c r="GV67" s="3">
        <f t="shared" si="9"/>
        <v>14</v>
      </c>
      <c r="GW67" s="161" t="str">
        <f>IF(GV67='Rregjistrimet 9 Vjeçare'!AH67,"Mire","Gabim")</f>
        <v>Mire</v>
      </c>
      <c r="GX67" s="3">
        <f t="shared" si="10"/>
        <v>0</v>
      </c>
      <c r="GY67" s="3">
        <f t="shared" si="11"/>
        <v>0</v>
      </c>
      <c r="GZ67" s="3">
        <f t="shared" si="12"/>
        <v>1</v>
      </c>
      <c r="HA67" s="3">
        <f t="shared" si="13"/>
        <v>0</v>
      </c>
      <c r="HB67" s="3">
        <f t="shared" si="14"/>
        <v>0</v>
      </c>
      <c r="HC67" s="3">
        <f t="shared" si="15"/>
        <v>1</v>
      </c>
      <c r="HD67" s="3">
        <f t="shared" si="16"/>
        <v>1</v>
      </c>
      <c r="HE67" s="3">
        <f t="shared" si="17"/>
        <v>1</v>
      </c>
      <c r="HF67" s="3">
        <f t="shared" si="18"/>
        <v>1</v>
      </c>
      <c r="HG67" s="3">
        <f t="shared" si="19"/>
        <v>5</v>
      </c>
      <c r="HH67" s="161" t="str">
        <f>IF(HG67='Rregjistrimet 9 Vjeçare'!AI67,"Mire","Gabim")</f>
        <v>Mire</v>
      </c>
    </row>
    <row r="68" spans="1:216" ht="14.1" customHeight="1">
      <c r="A68" s="3" t="s">
        <v>470</v>
      </c>
      <c r="B68" s="29" t="s">
        <v>464</v>
      </c>
      <c r="C68" s="28" t="s">
        <v>297</v>
      </c>
      <c r="D68" s="28" t="s">
        <v>297</v>
      </c>
      <c r="E68" s="44" t="s">
        <v>465</v>
      </c>
      <c r="F68" s="53" t="s">
        <v>471</v>
      </c>
      <c r="G68" s="44" t="s">
        <v>352</v>
      </c>
      <c r="H68" s="44" t="s">
        <v>353</v>
      </c>
      <c r="I68" s="28" t="s">
        <v>300</v>
      </c>
      <c r="J68" s="30" t="s">
        <v>50</v>
      </c>
      <c r="K68" s="30" t="s">
        <v>315</v>
      </c>
      <c r="L68" s="28" t="s">
        <v>469</v>
      </c>
      <c r="M68" s="28" t="s">
        <v>303</v>
      </c>
      <c r="N68" s="55"/>
      <c r="O68" s="84"/>
      <c r="P68" s="89">
        <v>1</v>
      </c>
      <c r="Q68" s="56">
        <v>0</v>
      </c>
      <c r="R68" s="56"/>
      <c r="S68" s="90"/>
      <c r="T68" s="86">
        <v>1</v>
      </c>
      <c r="U68" s="56">
        <v>1</v>
      </c>
      <c r="V68" s="56"/>
      <c r="W68" s="56"/>
      <c r="X68" s="56"/>
      <c r="Y68" s="95"/>
      <c r="Z68" s="89"/>
      <c r="AA68" s="56"/>
      <c r="AB68" s="56"/>
      <c r="AC68" s="56"/>
      <c r="AD68" s="56"/>
      <c r="AE68" s="56"/>
      <c r="AF68" s="56"/>
      <c r="AG68" s="90"/>
      <c r="AH68" s="86"/>
      <c r="AI68" s="56"/>
      <c r="AJ68" s="56"/>
      <c r="AK68" s="56"/>
      <c r="AL68" s="56">
        <v>1</v>
      </c>
      <c r="AM68" s="56">
        <v>0</v>
      </c>
      <c r="AN68" s="56"/>
      <c r="AO68" s="56"/>
      <c r="AP68" s="56"/>
      <c r="AQ68" s="95"/>
      <c r="AR68" s="89"/>
      <c r="AS68" s="56"/>
      <c r="AT68" s="56"/>
      <c r="AU68" s="56"/>
      <c r="AV68" s="56"/>
      <c r="AW68" s="56"/>
      <c r="AX68" s="56">
        <v>1</v>
      </c>
      <c r="AY68" s="56">
        <v>1</v>
      </c>
      <c r="AZ68" s="56"/>
      <c r="BA68" s="56"/>
      <c r="BB68" s="56"/>
      <c r="BC68" s="90"/>
      <c r="BD68" s="86"/>
      <c r="BE68" s="56"/>
      <c r="BF68" s="56"/>
      <c r="BG68" s="56"/>
      <c r="BH68" s="56"/>
      <c r="BI68" s="56"/>
      <c r="BJ68" s="56"/>
      <c r="BK68" s="56"/>
      <c r="BL68" s="56">
        <v>1</v>
      </c>
      <c r="BM68" s="56">
        <v>1</v>
      </c>
      <c r="BN68" s="56"/>
      <c r="BO68" s="56"/>
      <c r="BP68" s="56"/>
      <c r="BQ68" s="95"/>
      <c r="BR68" s="89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90"/>
      <c r="CH68" s="8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95"/>
      <c r="CZ68" s="89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90"/>
      <c r="DR68" s="8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95"/>
      <c r="EJ68" s="89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90"/>
      <c r="FB68" s="8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95"/>
      <c r="FT68" s="89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90"/>
      <c r="GL68" s="153"/>
      <c r="GM68" s="3">
        <f t="shared" si="0"/>
        <v>2</v>
      </c>
      <c r="GN68" s="3">
        <f t="shared" si="1"/>
        <v>0</v>
      </c>
      <c r="GO68" s="3">
        <f t="shared" si="2"/>
        <v>1</v>
      </c>
      <c r="GP68" s="3">
        <f t="shared" si="3"/>
        <v>1</v>
      </c>
      <c r="GQ68" s="3">
        <f t="shared" si="4"/>
        <v>1</v>
      </c>
      <c r="GR68" s="3">
        <f t="shared" si="5"/>
        <v>0</v>
      </c>
      <c r="GS68" s="3">
        <f t="shared" si="6"/>
        <v>0</v>
      </c>
      <c r="GT68" s="3">
        <f t="shared" si="7"/>
        <v>0</v>
      </c>
      <c r="GU68" s="3">
        <f t="shared" si="8"/>
        <v>0</v>
      </c>
      <c r="GV68" s="3">
        <f t="shared" si="9"/>
        <v>5</v>
      </c>
      <c r="GW68" s="161" t="str">
        <f>IF(GV68='Rregjistrimet 9 Vjeçare'!AH68,"Mire","Gabim")</f>
        <v>Mire</v>
      </c>
      <c r="GX68" s="3">
        <f t="shared" si="10"/>
        <v>1</v>
      </c>
      <c r="GY68" s="3">
        <f t="shared" si="11"/>
        <v>0</v>
      </c>
      <c r="GZ68" s="3">
        <f t="shared" si="12"/>
        <v>0</v>
      </c>
      <c r="HA68" s="3">
        <f t="shared" si="13"/>
        <v>1</v>
      </c>
      <c r="HB68" s="3">
        <f t="shared" si="14"/>
        <v>1</v>
      </c>
      <c r="HC68" s="3">
        <f t="shared" si="15"/>
        <v>0</v>
      </c>
      <c r="HD68" s="3">
        <f t="shared" si="16"/>
        <v>0</v>
      </c>
      <c r="HE68" s="3">
        <f t="shared" si="17"/>
        <v>0</v>
      </c>
      <c r="HF68" s="3">
        <f t="shared" si="18"/>
        <v>0</v>
      </c>
      <c r="HG68" s="3">
        <f t="shared" si="19"/>
        <v>3</v>
      </c>
      <c r="HH68" s="161" t="str">
        <f>IF(HG68='Rregjistrimet 9 Vjeçare'!AI68,"Mire","Gabim")</f>
        <v>Mire</v>
      </c>
    </row>
    <row r="69" spans="1:216" ht="14.1" customHeight="1">
      <c r="A69" s="3" t="s">
        <v>472</v>
      </c>
      <c r="B69" s="29" t="s">
        <v>464</v>
      </c>
      <c r="C69" s="28" t="s">
        <v>297</v>
      </c>
      <c r="D69" s="28" t="s">
        <v>297</v>
      </c>
      <c r="E69" s="44" t="s">
        <v>465</v>
      </c>
      <c r="F69" s="53" t="s">
        <v>473</v>
      </c>
      <c r="G69" s="44" t="s">
        <v>352</v>
      </c>
      <c r="H69" s="44" t="s">
        <v>353</v>
      </c>
      <c r="I69" s="28" t="s">
        <v>300</v>
      </c>
      <c r="J69" s="30" t="s">
        <v>50</v>
      </c>
      <c r="K69" s="30" t="s">
        <v>315</v>
      </c>
      <c r="L69" s="28" t="s">
        <v>469</v>
      </c>
      <c r="M69" s="28" t="s">
        <v>303</v>
      </c>
      <c r="N69" s="55"/>
      <c r="O69" s="84"/>
      <c r="P69" s="89">
        <v>2</v>
      </c>
      <c r="Q69" s="56">
        <v>1</v>
      </c>
      <c r="R69" s="56"/>
      <c r="S69" s="90"/>
      <c r="T69" s="86">
        <v>1</v>
      </c>
      <c r="U69" s="56">
        <v>0</v>
      </c>
      <c r="V69" s="56">
        <v>1</v>
      </c>
      <c r="W69" s="56">
        <v>1</v>
      </c>
      <c r="X69" s="56"/>
      <c r="Y69" s="95"/>
      <c r="Z69" s="89"/>
      <c r="AA69" s="56"/>
      <c r="AB69" s="56">
        <v>1</v>
      </c>
      <c r="AC69" s="56">
        <v>0</v>
      </c>
      <c r="AD69" s="56">
        <v>1</v>
      </c>
      <c r="AE69" s="56">
        <v>1</v>
      </c>
      <c r="AF69" s="56"/>
      <c r="AG69" s="90"/>
      <c r="AH69" s="86"/>
      <c r="AI69" s="56"/>
      <c r="AJ69" s="56"/>
      <c r="AK69" s="56"/>
      <c r="AL69" s="56">
        <v>2</v>
      </c>
      <c r="AM69" s="56">
        <v>1</v>
      </c>
      <c r="AN69" s="56"/>
      <c r="AO69" s="56"/>
      <c r="AP69" s="56"/>
      <c r="AQ69" s="95"/>
      <c r="AR69" s="89"/>
      <c r="AS69" s="56"/>
      <c r="AT69" s="56"/>
      <c r="AU69" s="56"/>
      <c r="AV69" s="56"/>
      <c r="AW69" s="56"/>
      <c r="AX69" s="56">
        <v>3</v>
      </c>
      <c r="AY69" s="56">
        <v>1</v>
      </c>
      <c r="AZ69" s="56"/>
      <c r="BA69" s="56"/>
      <c r="BB69" s="56"/>
      <c r="BC69" s="90"/>
      <c r="BD69" s="86"/>
      <c r="BE69" s="56"/>
      <c r="BF69" s="56"/>
      <c r="BG69" s="56"/>
      <c r="BH69" s="56"/>
      <c r="BI69" s="56"/>
      <c r="BJ69" s="56">
        <v>1</v>
      </c>
      <c r="BK69" s="56">
        <v>0</v>
      </c>
      <c r="BL69" s="56">
        <v>2</v>
      </c>
      <c r="BM69" s="56">
        <v>1</v>
      </c>
      <c r="BN69" s="56"/>
      <c r="BO69" s="56"/>
      <c r="BP69" s="56"/>
      <c r="BQ69" s="95"/>
      <c r="BR69" s="89"/>
      <c r="BS69" s="56"/>
      <c r="BT69" s="56"/>
      <c r="BU69" s="56"/>
      <c r="BV69" s="56"/>
      <c r="BW69" s="56"/>
      <c r="BX69" s="56"/>
      <c r="BY69" s="56"/>
      <c r="BZ69" s="56">
        <v>2</v>
      </c>
      <c r="CA69" s="56">
        <v>0</v>
      </c>
      <c r="CB69" s="56"/>
      <c r="CC69" s="56"/>
      <c r="CD69" s="56"/>
      <c r="CE69" s="56"/>
      <c r="CF69" s="56"/>
      <c r="CG69" s="90"/>
      <c r="CH69" s="8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95"/>
      <c r="CZ69" s="89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90"/>
      <c r="DR69" s="8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95"/>
      <c r="EJ69" s="89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90"/>
      <c r="FB69" s="8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95"/>
      <c r="FT69" s="89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90"/>
      <c r="GL69" s="153"/>
      <c r="GM69" s="3">
        <f t="shared" si="0"/>
        <v>3</v>
      </c>
      <c r="GN69" s="3">
        <f t="shared" si="1"/>
        <v>2</v>
      </c>
      <c r="GO69" s="3">
        <f t="shared" si="2"/>
        <v>3</v>
      </c>
      <c r="GP69" s="3">
        <f t="shared" si="3"/>
        <v>4</v>
      </c>
      <c r="GQ69" s="3">
        <f t="shared" si="4"/>
        <v>4</v>
      </c>
      <c r="GR69" s="3">
        <f t="shared" si="5"/>
        <v>0</v>
      </c>
      <c r="GS69" s="3">
        <f t="shared" si="6"/>
        <v>0</v>
      </c>
      <c r="GT69" s="3">
        <f t="shared" si="7"/>
        <v>0</v>
      </c>
      <c r="GU69" s="3">
        <f t="shared" si="8"/>
        <v>0</v>
      </c>
      <c r="GV69" s="3">
        <f t="shared" si="9"/>
        <v>16</v>
      </c>
      <c r="GW69" s="161" t="str">
        <f>IF(GV69='Rregjistrimet 9 Vjeçare'!AH69,"Mire","Gabim")</f>
        <v>Mire</v>
      </c>
      <c r="GX69" s="3">
        <f t="shared" si="10"/>
        <v>1</v>
      </c>
      <c r="GY69" s="3">
        <f t="shared" si="11"/>
        <v>1</v>
      </c>
      <c r="GZ69" s="3">
        <f t="shared" si="12"/>
        <v>2</v>
      </c>
      <c r="HA69" s="3">
        <f t="shared" si="13"/>
        <v>1</v>
      </c>
      <c r="HB69" s="3">
        <f t="shared" si="14"/>
        <v>1</v>
      </c>
      <c r="HC69" s="3">
        <f t="shared" si="15"/>
        <v>0</v>
      </c>
      <c r="HD69" s="3">
        <f t="shared" si="16"/>
        <v>0</v>
      </c>
      <c r="HE69" s="3">
        <f t="shared" si="17"/>
        <v>0</v>
      </c>
      <c r="HF69" s="3">
        <f t="shared" si="18"/>
        <v>0</v>
      </c>
      <c r="HG69" s="3">
        <f t="shared" si="19"/>
        <v>6</v>
      </c>
      <c r="HH69" s="161" t="str">
        <f>IF(HG69='Rregjistrimet 9 Vjeçare'!AI69,"Mire","Gabim")</f>
        <v>Mire</v>
      </c>
    </row>
    <row r="70" spans="1:216" ht="14.1" customHeight="1">
      <c r="A70" s="3" t="s">
        <v>474</v>
      </c>
      <c r="B70" s="29" t="s">
        <v>475</v>
      </c>
      <c r="C70" s="28" t="s">
        <v>297</v>
      </c>
      <c r="D70" s="28" t="s">
        <v>297</v>
      </c>
      <c r="E70" s="44" t="s">
        <v>465</v>
      </c>
      <c r="F70" s="53" t="s">
        <v>476</v>
      </c>
      <c r="G70" s="44" t="s">
        <v>352</v>
      </c>
      <c r="H70" s="44" t="s">
        <v>353</v>
      </c>
      <c r="I70" s="28" t="s">
        <v>300</v>
      </c>
      <c r="J70" s="30" t="s">
        <v>301</v>
      </c>
      <c r="K70" s="30" t="s">
        <v>302</v>
      </c>
      <c r="L70" s="28"/>
      <c r="M70" s="28" t="s">
        <v>303</v>
      </c>
      <c r="N70" s="55"/>
      <c r="O70" s="84"/>
      <c r="P70" s="89">
        <v>2</v>
      </c>
      <c r="Q70" s="56">
        <v>0</v>
      </c>
      <c r="R70" s="56"/>
      <c r="S70" s="90"/>
      <c r="T70" s="86">
        <v>1</v>
      </c>
      <c r="U70" s="56">
        <v>1</v>
      </c>
      <c r="V70" s="56">
        <v>3</v>
      </c>
      <c r="W70" s="56">
        <v>1</v>
      </c>
      <c r="X70" s="56"/>
      <c r="Y70" s="95"/>
      <c r="Z70" s="89"/>
      <c r="AA70" s="56"/>
      <c r="AB70" s="56">
        <v>2</v>
      </c>
      <c r="AC70" s="56">
        <v>1</v>
      </c>
      <c r="AD70" s="56">
        <v>4</v>
      </c>
      <c r="AE70" s="56">
        <v>1</v>
      </c>
      <c r="AF70" s="56"/>
      <c r="AG70" s="90"/>
      <c r="AH70" s="86"/>
      <c r="AI70" s="56"/>
      <c r="AJ70" s="56"/>
      <c r="AK70" s="56"/>
      <c r="AL70" s="56">
        <v>2</v>
      </c>
      <c r="AM70" s="56">
        <v>0</v>
      </c>
      <c r="AN70" s="56">
        <v>1</v>
      </c>
      <c r="AO70" s="56">
        <v>0</v>
      </c>
      <c r="AP70" s="56"/>
      <c r="AQ70" s="95"/>
      <c r="AR70" s="89"/>
      <c r="AS70" s="56"/>
      <c r="AT70" s="56"/>
      <c r="AU70" s="56"/>
      <c r="AV70" s="56"/>
      <c r="AW70" s="56"/>
      <c r="AX70" s="56">
        <v>2</v>
      </c>
      <c r="AY70" s="56">
        <v>2</v>
      </c>
      <c r="AZ70" s="56">
        <v>1</v>
      </c>
      <c r="BA70" s="56">
        <v>1</v>
      </c>
      <c r="BB70" s="56"/>
      <c r="BC70" s="90"/>
      <c r="BD70" s="86"/>
      <c r="BE70" s="56"/>
      <c r="BF70" s="56"/>
      <c r="BG70" s="56"/>
      <c r="BH70" s="56"/>
      <c r="BI70" s="56"/>
      <c r="BJ70" s="56">
        <v>4</v>
      </c>
      <c r="BK70" s="56">
        <v>0</v>
      </c>
      <c r="BL70" s="56"/>
      <c r="BM70" s="56"/>
      <c r="BN70" s="56"/>
      <c r="BO70" s="56"/>
      <c r="BP70" s="56"/>
      <c r="BQ70" s="95"/>
      <c r="BR70" s="89"/>
      <c r="BS70" s="56"/>
      <c r="BT70" s="56"/>
      <c r="BU70" s="56"/>
      <c r="BV70" s="56"/>
      <c r="BW70" s="56"/>
      <c r="BX70" s="56"/>
      <c r="BY70" s="56"/>
      <c r="BZ70" s="56">
        <v>6</v>
      </c>
      <c r="CA70" s="56">
        <v>1</v>
      </c>
      <c r="CB70" s="56"/>
      <c r="CC70" s="56"/>
      <c r="CD70" s="56"/>
      <c r="CE70" s="56"/>
      <c r="CF70" s="56"/>
      <c r="CG70" s="90"/>
      <c r="CH70" s="86"/>
      <c r="CI70" s="56"/>
      <c r="CJ70" s="56"/>
      <c r="CK70" s="56"/>
      <c r="CL70" s="56"/>
      <c r="CM70" s="56"/>
      <c r="CN70" s="56"/>
      <c r="CO70" s="56"/>
      <c r="CP70" s="56">
        <v>1</v>
      </c>
      <c r="CQ70" s="56">
        <v>1</v>
      </c>
      <c r="CR70" s="56">
        <v>6</v>
      </c>
      <c r="CS70" s="56">
        <v>4</v>
      </c>
      <c r="CT70" s="56">
        <v>2</v>
      </c>
      <c r="CU70" s="56">
        <v>1</v>
      </c>
      <c r="CV70" s="56"/>
      <c r="CW70" s="56"/>
      <c r="CX70" s="56"/>
      <c r="CY70" s="95"/>
      <c r="CZ70" s="89"/>
      <c r="DA70" s="56"/>
      <c r="DB70" s="56"/>
      <c r="DC70" s="56"/>
      <c r="DD70" s="56"/>
      <c r="DE70" s="56"/>
      <c r="DF70" s="56"/>
      <c r="DG70" s="56"/>
      <c r="DH70" s="56"/>
      <c r="DI70" s="56"/>
      <c r="DJ70" s="56">
        <v>2</v>
      </c>
      <c r="DK70" s="56">
        <v>0</v>
      </c>
      <c r="DL70" s="56">
        <v>6</v>
      </c>
      <c r="DM70" s="56">
        <v>3</v>
      </c>
      <c r="DN70" s="56">
        <v>6</v>
      </c>
      <c r="DO70" s="56">
        <v>5</v>
      </c>
      <c r="DP70" s="56"/>
      <c r="DQ70" s="90"/>
      <c r="DR70" s="8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>
        <v>3</v>
      </c>
      <c r="EG70" s="56">
        <v>1</v>
      </c>
      <c r="EH70" s="56">
        <v>4</v>
      </c>
      <c r="EI70" s="95">
        <v>1</v>
      </c>
      <c r="EJ70" s="89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>
        <v>10</v>
      </c>
      <c r="FA70" s="90">
        <v>2</v>
      </c>
      <c r="FB70" s="8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>
        <v>1</v>
      </c>
      <c r="FS70" s="95">
        <v>0</v>
      </c>
      <c r="FT70" s="89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90"/>
      <c r="GL70" s="153"/>
      <c r="GM70" s="3">
        <f t="shared" si="0"/>
        <v>3</v>
      </c>
      <c r="GN70" s="3">
        <f t="shared" si="1"/>
        <v>5</v>
      </c>
      <c r="GO70" s="3">
        <f t="shared" si="2"/>
        <v>6</v>
      </c>
      <c r="GP70" s="3">
        <f t="shared" si="3"/>
        <v>7</v>
      </c>
      <c r="GQ70" s="3">
        <f t="shared" si="4"/>
        <v>8</v>
      </c>
      <c r="GR70" s="3">
        <f t="shared" si="5"/>
        <v>8</v>
      </c>
      <c r="GS70" s="3">
        <f t="shared" si="6"/>
        <v>8</v>
      </c>
      <c r="GT70" s="3">
        <f t="shared" si="7"/>
        <v>9</v>
      </c>
      <c r="GU70" s="3">
        <f t="shared" si="8"/>
        <v>15</v>
      </c>
      <c r="GV70" s="3">
        <f t="shared" si="9"/>
        <v>69</v>
      </c>
      <c r="GW70" s="161" t="str">
        <f>IF(GV70='Rregjistrimet 9 Vjeçare'!AH70,"Mire","Gabim")</f>
        <v>Mire</v>
      </c>
      <c r="GX70" s="3">
        <f t="shared" si="10"/>
        <v>1</v>
      </c>
      <c r="GY70" s="3">
        <f t="shared" si="11"/>
        <v>2</v>
      </c>
      <c r="GZ70" s="3">
        <f t="shared" si="12"/>
        <v>1</v>
      </c>
      <c r="HA70" s="3">
        <f t="shared" si="13"/>
        <v>2</v>
      </c>
      <c r="HB70" s="3">
        <f t="shared" si="14"/>
        <v>3</v>
      </c>
      <c r="HC70" s="3">
        <f t="shared" si="15"/>
        <v>4</v>
      </c>
      <c r="HD70" s="3">
        <f t="shared" si="16"/>
        <v>4</v>
      </c>
      <c r="HE70" s="3">
        <f t="shared" si="17"/>
        <v>6</v>
      </c>
      <c r="HF70" s="3">
        <f t="shared" si="18"/>
        <v>3</v>
      </c>
      <c r="HG70" s="3">
        <f t="shared" si="19"/>
        <v>26</v>
      </c>
      <c r="HH70" s="161" t="str">
        <f>IF(HG70='Rregjistrimet 9 Vjeçare'!AI70,"Mire","Gabim")</f>
        <v>Mire</v>
      </c>
    </row>
    <row r="71" spans="1:216" ht="14.1" customHeight="1">
      <c r="A71" s="3" t="s">
        <v>477</v>
      </c>
      <c r="B71" s="29" t="s">
        <v>475</v>
      </c>
      <c r="C71" s="28" t="s">
        <v>297</v>
      </c>
      <c r="D71" s="28" t="s">
        <v>297</v>
      </c>
      <c r="E71" s="44" t="s">
        <v>465</v>
      </c>
      <c r="F71" s="53" t="s">
        <v>478</v>
      </c>
      <c r="G71" s="44" t="s">
        <v>352</v>
      </c>
      <c r="H71" s="44" t="s">
        <v>353</v>
      </c>
      <c r="I71" s="28" t="s">
        <v>300</v>
      </c>
      <c r="J71" s="30" t="s">
        <v>50</v>
      </c>
      <c r="K71" s="30" t="s">
        <v>315</v>
      </c>
      <c r="L71" s="28" t="s">
        <v>474</v>
      </c>
      <c r="M71" s="28" t="s">
        <v>303</v>
      </c>
      <c r="N71" s="55"/>
      <c r="O71" s="84"/>
      <c r="P71" s="89">
        <v>1</v>
      </c>
      <c r="Q71" s="56">
        <v>1</v>
      </c>
      <c r="R71" s="56"/>
      <c r="S71" s="90"/>
      <c r="T71" s="86">
        <v>1</v>
      </c>
      <c r="U71" s="56">
        <v>1</v>
      </c>
      <c r="V71" s="56">
        <v>4</v>
      </c>
      <c r="W71" s="56">
        <v>2</v>
      </c>
      <c r="X71" s="56"/>
      <c r="Y71" s="95"/>
      <c r="Z71" s="89"/>
      <c r="AA71" s="56"/>
      <c r="AB71" s="56"/>
      <c r="AC71" s="56"/>
      <c r="AD71" s="56">
        <v>4</v>
      </c>
      <c r="AE71" s="56">
        <v>2</v>
      </c>
      <c r="AF71" s="56"/>
      <c r="AG71" s="90"/>
      <c r="AH71" s="86"/>
      <c r="AI71" s="56"/>
      <c r="AJ71" s="56"/>
      <c r="AK71" s="56"/>
      <c r="AL71" s="56"/>
      <c r="AM71" s="56"/>
      <c r="AN71" s="56">
        <v>3</v>
      </c>
      <c r="AO71" s="56">
        <v>2</v>
      </c>
      <c r="AP71" s="56"/>
      <c r="AQ71" s="95"/>
      <c r="AR71" s="89"/>
      <c r="AS71" s="56"/>
      <c r="AT71" s="56"/>
      <c r="AU71" s="56"/>
      <c r="AV71" s="56"/>
      <c r="AW71" s="56"/>
      <c r="AX71" s="56"/>
      <c r="AY71" s="56"/>
      <c r="AZ71" s="56">
        <v>4</v>
      </c>
      <c r="BA71" s="56">
        <v>1</v>
      </c>
      <c r="BB71" s="56"/>
      <c r="BC71" s="90"/>
      <c r="BD71" s="86"/>
      <c r="BE71" s="56"/>
      <c r="BF71" s="56"/>
      <c r="BG71" s="56"/>
      <c r="BH71" s="56"/>
      <c r="BI71" s="56"/>
      <c r="BJ71" s="56"/>
      <c r="BK71" s="56"/>
      <c r="BL71" s="56">
        <v>1</v>
      </c>
      <c r="BM71" s="56">
        <v>0</v>
      </c>
      <c r="BN71" s="56"/>
      <c r="BO71" s="56"/>
      <c r="BP71" s="56"/>
      <c r="BQ71" s="95"/>
      <c r="BR71" s="89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90"/>
      <c r="CH71" s="8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95"/>
      <c r="CZ71" s="89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90"/>
      <c r="DR71" s="8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95"/>
      <c r="EJ71" s="89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90"/>
      <c r="FB71" s="8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95"/>
      <c r="FT71" s="89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90"/>
      <c r="GL71" s="153"/>
      <c r="GM71" s="3">
        <f t="shared" ref="GM71:GM134" si="20">N71+P71+T71+Z71+AH71+AR71+BD71+BR71+CH71+CZ71+DR71+EJ71+FB71+FT71</f>
        <v>2</v>
      </c>
      <c r="GN71" s="3">
        <f t="shared" ref="GN71:GN134" si="21">SUM(R71,V71,AB71,AJ71,AT71,BF71,BT71,CJ71,DB71,DT71,EL71,FD71,FV71)</f>
        <v>4</v>
      </c>
      <c r="GO71" s="3">
        <f t="shared" ref="GO71:GO134" si="22">SUM(X71,AD71,AL71,AV71,BH71,BV71,CL71,DD71,DV71,EN71,FF71,FX71)</f>
        <v>4</v>
      </c>
      <c r="GP71" s="3">
        <f t="shared" ref="GP71:GP134" si="23">SUM(AF71,AN71,AX71,BJ71,BX71,CN71,DF71,DX71,EP71,FH71,FZ71)</f>
        <v>3</v>
      </c>
      <c r="GQ71" s="3">
        <f t="shared" ref="GQ71:GQ134" si="24">SUM(AP71,AZ71,BL71,BZ71,CP71,DH71,DZ71,ER71,FJ71,GB71)</f>
        <v>5</v>
      </c>
      <c r="GR71" s="3">
        <f t="shared" ref="GR71:GR134" si="25">SUM(BB71,BN71,CB71,CR71,DJ71,EB71,ET71,FL71,GD71)</f>
        <v>0</v>
      </c>
      <c r="GS71" s="3">
        <f t="shared" ref="GS71:GS134" si="26">SUM(BP71,CD71,CT71,DL71,ED71,EV71,FN71,GF71)</f>
        <v>0</v>
      </c>
      <c r="GT71" s="3">
        <f t="shared" ref="GT71:GT134" si="27">SUM(CF71,CV71,DN71,EF71,EX71,FP71,GH71)</f>
        <v>0</v>
      </c>
      <c r="GU71" s="3">
        <f t="shared" ref="GU71:GU134" si="28">CX71+DP71+EH71+EZ71+FR71+GJ71</f>
        <v>0</v>
      </c>
      <c r="GV71" s="3">
        <f t="shared" ref="GV71:GV134" si="29">SUM(GM71:GU71)</f>
        <v>18</v>
      </c>
      <c r="GW71" s="161" t="str">
        <f>IF(GV71='Rregjistrimet 9 Vjeçare'!AH71,"Mire","Gabim")</f>
        <v>Mire</v>
      </c>
      <c r="GX71" s="3">
        <f t="shared" ref="GX71:GX134" si="30">O71+Q71+U71+AA71+AI71+AS71+BE71+BS71+CI71+DA71+DS71+EK71+FC71+FU71</f>
        <v>2</v>
      </c>
      <c r="GY71" s="3">
        <f t="shared" ref="GY71:GY134" si="31">S71+W71+AC71+AK71+AU71+BG71+BU71+CK71+DC71+DU71+EM71+FE71+FW71</f>
        <v>2</v>
      </c>
      <c r="GZ71" s="3">
        <f t="shared" ref="GZ71:GZ134" si="32">Y71+AE71+AM71+AW71+BI71+BW71+CM71+DE84+DW71+EO71+FG71+FY71</f>
        <v>2</v>
      </c>
      <c r="HA71" s="3">
        <f t="shared" ref="HA71:HA134" si="33">AG71+AO71+AY71+BK71+BY71+CO71+DG71+DY71+EQ71+FI71+GA71</f>
        <v>2</v>
      </c>
      <c r="HB71" s="3">
        <f t="shared" ref="HB71:HB134" si="34">AQ71+BA71+BM71+CA71+CQ71+DI71+EA71+ES71+FK71+GC71</f>
        <v>1</v>
      </c>
      <c r="HC71" s="3">
        <f t="shared" ref="HC71:HC134" si="35">BC71+BO71+CC71+CS71+DK71+EC71+EU71+FM71+GE71</f>
        <v>0</v>
      </c>
      <c r="HD71" s="3">
        <f t="shared" ref="HD71:HD134" si="36">BQ71+CE71+CU71+DM71+EE71+EW71+FO71+GG71</f>
        <v>0</v>
      </c>
      <c r="HE71" s="3">
        <f t="shared" ref="HE71:HE134" si="37">CG71+CW71+DO71+EG71+EY71+FQ71+GI71</f>
        <v>0</v>
      </c>
      <c r="HF71" s="3">
        <f t="shared" ref="HF71:HF134" si="38">CY71+DQ71+EI71+FA71+FS71+GK71</f>
        <v>0</v>
      </c>
      <c r="HG71" s="3">
        <f t="shared" ref="HG71:HG134" si="39">GX71+GY71+GZ71+HA71+HB71+HC71+HD71+HE71+HF71</f>
        <v>9</v>
      </c>
      <c r="HH71" s="161" t="str">
        <f>IF(HG71='Rregjistrimet 9 Vjeçare'!AI71,"Mire","Gabim")</f>
        <v>Mire</v>
      </c>
    </row>
    <row r="72" spans="1:216" ht="14.1" customHeight="1">
      <c r="A72" s="3" t="s">
        <v>479</v>
      </c>
      <c r="B72" s="29" t="s">
        <v>475</v>
      </c>
      <c r="C72" s="28" t="s">
        <v>297</v>
      </c>
      <c r="D72" s="28" t="s">
        <v>297</v>
      </c>
      <c r="E72" s="44" t="s">
        <v>465</v>
      </c>
      <c r="F72" s="53" t="s">
        <v>480</v>
      </c>
      <c r="G72" s="44" t="s">
        <v>352</v>
      </c>
      <c r="H72" s="44" t="s">
        <v>353</v>
      </c>
      <c r="I72" s="28" t="s">
        <v>300</v>
      </c>
      <c r="J72" s="30" t="s">
        <v>50</v>
      </c>
      <c r="K72" s="30" t="s">
        <v>315</v>
      </c>
      <c r="L72" s="28" t="s">
        <v>474</v>
      </c>
      <c r="M72" s="28" t="s">
        <v>303</v>
      </c>
      <c r="N72" s="55"/>
      <c r="O72" s="84"/>
      <c r="P72" s="89">
        <v>2</v>
      </c>
      <c r="Q72" s="56">
        <v>0</v>
      </c>
      <c r="R72" s="56"/>
      <c r="S72" s="90"/>
      <c r="T72" s="86"/>
      <c r="U72" s="56"/>
      <c r="V72" s="56">
        <v>4</v>
      </c>
      <c r="W72" s="56">
        <v>2</v>
      </c>
      <c r="X72" s="56"/>
      <c r="Y72" s="95"/>
      <c r="Z72" s="89"/>
      <c r="AA72" s="56"/>
      <c r="AB72" s="56"/>
      <c r="AC72" s="56"/>
      <c r="AD72" s="56">
        <v>5</v>
      </c>
      <c r="AE72" s="56">
        <v>0</v>
      </c>
      <c r="AF72" s="56"/>
      <c r="AG72" s="90"/>
      <c r="AH72" s="86"/>
      <c r="AI72" s="56"/>
      <c r="AJ72" s="56"/>
      <c r="AK72" s="56"/>
      <c r="AL72" s="56"/>
      <c r="AM72" s="56"/>
      <c r="AN72" s="56">
        <v>5</v>
      </c>
      <c r="AO72" s="56">
        <v>1</v>
      </c>
      <c r="AP72" s="56"/>
      <c r="AQ72" s="95"/>
      <c r="AR72" s="89"/>
      <c r="AS72" s="56"/>
      <c r="AT72" s="56"/>
      <c r="AU72" s="56"/>
      <c r="AV72" s="56"/>
      <c r="AW72" s="56"/>
      <c r="AX72" s="56"/>
      <c r="AY72" s="56"/>
      <c r="AZ72" s="56">
        <v>4</v>
      </c>
      <c r="BA72" s="56">
        <v>2</v>
      </c>
      <c r="BB72" s="56"/>
      <c r="BC72" s="90"/>
      <c r="BD72" s="8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95"/>
      <c r="BR72" s="89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90"/>
      <c r="CH72" s="8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95"/>
      <c r="CZ72" s="89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90"/>
      <c r="DR72" s="8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95"/>
      <c r="EJ72" s="89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90"/>
      <c r="FB72" s="8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95"/>
      <c r="FT72" s="89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90"/>
      <c r="GL72" s="153"/>
      <c r="GM72" s="3">
        <f t="shared" si="20"/>
        <v>2</v>
      </c>
      <c r="GN72" s="3">
        <f t="shared" si="21"/>
        <v>4</v>
      </c>
      <c r="GO72" s="3">
        <f t="shared" si="22"/>
        <v>5</v>
      </c>
      <c r="GP72" s="3">
        <f t="shared" si="23"/>
        <v>5</v>
      </c>
      <c r="GQ72" s="3">
        <f t="shared" si="24"/>
        <v>4</v>
      </c>
      <c r="GR72" s="3">
        <f t="shared" si="25"/>
        <v>0</v>
      </c>
      <c r="GS72" s="3">
        <f t="shared" si="26"/>
        <v>0</v>
      </c>
      <c r="GT72" s="3">
        <f t="shared" si="27"/>
        <v>0</v>
      </c>
      <c r="GU72" s="3">
        <f t="shared" si="28"/>
        <v>0</v>
      </c>
      <c r="GV72" s="3">
        <f t="shared" si="29"/>
        <v>20</v>
      </c>
      <c r="GW72" s="161" t="str">
        <f>IF(GV72='Rregjistrimet 9 Vjeçare'!AH72,"Mire","Gabim")</f>
        <v>Mire</v>
      </c>
      <c r="GX72" s="3">
        <f t="shared" si="30"/>
        <v>0</v>
      </c>
      <c r="GY72" s="3">
        <f t="shared" si="31"/>
        <v>2</v>
      </c>
      <c r="GZ72" s="3">
        <f t="shared" si="32"/>
        <v>0</v>
      </c>
      <c r="HA72" s="3">
        <f t="shared" si="33"/>
        <v>1</v>
      </c>
      <c r="HB72" s="3">
        <f t="shared" si="34"/>
        <v>2</v>
      </c>
      <c r="HC72" s="3">
        <f t="shared" si="35"/>
        <v>0</v>
      </c>
      <c r="HD72" s="3">
        <f t="shared" si="36"/>
        <v>0</v>
      </c>
      <c r="HE72" s="3">
        <f t="shared" si="37"/>
        <v>0</v>
      </c>
      <c r="HF72" s="3">
        <f t="shared" si="38"/>
        <v>0</v>
      </c>
      <c r="HG72" s="3">
        <f t="shared" si="39"/>
        <v>5</v>
      </c>
      <c r="HH72" s="161" t="str">
        <f>IF(HG72='Rregjistrimet 9 Vjeçare'!AI72,"Mire","Gabim")</f>
        <v>Mire</v>
      </c>
    </row>
    <row r="73" spans="1:216" ht="14.1" customHeight="1">
      <c r="A73" s="3" t="s">
        <v>481</v>
      </c>
      <c r="B73" s="29" t="s">
        <v>482</v>
      </c>
      <c r="C73" s="28" t="s">
        <v>297</v>
      </c>
      <c r="D73" s="28" t="s">
        <v>297</v>
      </c>
      <c r="E73" s="44" t="s">
        <v>483</v>
      </c>
      <c r="F73" s="53" t="s">
        <v>483</v>
      </c>
      <c r="G73" s="44" t="s">
        <v>352</v>
      </c>
      <c r="H73" s="44" t="s">
        <v>353</v>
      </c>
      <c r="I73" s="28" t="s">
        <v>300</v>
      </c>
      <c r="J73" s="30" t="s">
        <v>339</v>
      </c>
      <c r="K73" s="30" t="s">
        <v>340</v>
      </c>
      <c r="L73" s="28"/>
      <c r="M73" s="28" t="s">
        <v>303</v>
      </c>
      <c r="N73" s="55"/>
      <c r="O73" s="84"/>
      <c r="P73" s="89">
        <v>22</v>
      </c>
      <c r="Q73" s="56">
        <v>10</v>
      </c>
      <c r="R73" s="56">
        <v>1</v>
      </c>
      <c r="S73" s="90">
        <v>1</v>
      </c>
      <c r="T73" s="86">
        <v>4</v>
      </c>
      <c r="U73" s="56">
        <v>4</v>
      </c>
      <c r="V73" s="56">
        <v>29</v>
      </c>
      <c r="W73" s="56">
        <v>16</v>
      </c>
      <c r="X73" s="56">
        <v>1</v>
      </c>
      <c r="Y73" s="95">
        <v>1</v>
      </c>
      <c r="Z73" s="89"/>
      <c r="AA73" s="56"/>
      <c r="AB73" s="56">
        <v>10</v>
      </c>
      <c r="AC73" s="56">
        <v>4</v>
      </c>
      <c r="AD73" s="56">
        <v>28</v>
      </c>
      <c r="AE73" s="56">
        <v>13</v>
      </c>
      <c r="AF73" s="56"/>
      <c r="AG73" s="90"/>
      <c r="AH73" s="86"/>
      <c r="AI73" s="56"/>
      <c r="AJ73" s="56">
        <v>1</v>
      </c>
      <c r="AK73" s="56">
        <v>1</v>
      </c>
      <c r="AL73" s="56">
        <v>7</v>
      </c>
      <c r="AM73" s="56">
        <v>5</v>
      </c>
      <c r="AN73" s="56">
        <v>29</v>
      </c>
      <c r="AO73" s="56">
        <v>12</v>
      </c>
      <c r="AP73" s="56"/>
      <c r="AQ73" s="95"/>
      <c r="AR73" s="89"/>
      <c r="AS73" s="56"/>
      <c r="AT73" s="56"/>
      <c r="AU73" s="56"/>
      <c r="AV73" s="56"/>
      <c r="AW73" s="56"/>
      <c r="AX73" s="56">
        <v>10</v>
      </c>
      <c r="AY73" s="56">
        <v>5</v>
      </c>
      <c r="AZ73" s="56">
        <v>28</v>
      </c>
      <c r="BA73" s="56">
        <v>17</v>
      </c>
      <c r="BB73" s="56"/>
      <c r="BC73" s="90"/>
      <c r="BD73" s="86"/>
      <c r="BE73" s="56"/>
      <c r="BF73" s="56"/>
      <c r="BG73" s="56"/>
      <c r="BH73" s="56"/>
      <c r="BI73" s="56"/>
      <c r="BJ73" s="56"/>
      <c r="BK73" s="56"/>
      <c r="BL73" s="56">
        <v>5</v>
      </c>
      <c r="BM73" s="56">
        <v>2</v>
      </c>
      <c r="BN73" s="56">
        <v>23</v>
      </c>
      <c r="BO73" s="56">
        <v>11</v>
      </c>
      <c r="BP73" s="56"/>
      <c r="BQ73" s="95"/>
      <c r="BR73" s="89"/>
      <c r="BS73" s="56"/>
      <c r="BT73" s="56"/>
      <c r="BU73" s="56"/>
      <c r="BV73" s="56"/>
      <c r="BW73" s="56"/>
      <c r="BX73" s="56"/>
      <c r="BY73" s="56"/>
      <c r="BZ73" s="56"/>
      <c r="CA73" s="56"/>
      <c r="CB73" s="56">
        <v>18</v>
      </c>
      <c r="CC73" s="56">
        <v>4</v>
      </c>
      <c r="CD73" s="56">
        <v>31</v>
      </c>
      <c r="CE73" s="56">
        <v>18</v>
      </c>
      <c r="CF73" s="56"/>
      <c r="CG73" s="90"/>
      <c r="CH73" s="8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>
        <v>5</v>
      </c>
      <c r="CU73" s="56">
        <v>2</v>
      </c>
      <c r="CV73" s="56">
        <v>24</v>
      </c>
      <c r="CW73" s="56">
        <v>17</v>
      </c>
      <c r="CX73" s="56"/>
      <c r="CY73" s="95"/>
      <c r="CZ73" s="89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>
        <v>5</v>
      </c>
      <c r="DO73" s="56">
        <v>1</v>
      </c>
      <c r="DP73" s="56">
        <v>30</v>
      </c>
      <c r="DQ73" s="90">
        <v>17</v>
      </c>
      <c r="DR73" s="8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>
        <v>13</v>
      </c>
      <c r="EI73" s="95">
        <v>5</v>
      </c>
      <c r="EJ73" s="89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>
        <v>3</v>
      </c>
      <c r="EY73" s="56">
        <v>0</v>
      </c>
      <c r="EZ73" s="56">
        <v>2</v>
      </c>
      <c r="FA73" s="90">
        <v>0</v>
      </c>
      <c r="FB73" s="8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95"/>
      <c r="FT73" s="89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90"/>
      <c r="GL73" s="153"/>
      <c r="GM73" s="3">
        <f t="shared" si="20"/>
        <v>26</v>
      </c>
      <c r="GN73" s="3">
        <f t="shared" si="21"/>
        <v>41</v>
      </c>
      <c r="GO73" s="3">
        <f t="shared" si="22"/>
        <v>36</v>
      </c>
      <c r="GP73" s="3">
        <f t="shared" si="23"/>
        <v>39</v>
      </c>
      <c r="GQ73" s="3">
        <f t="shared" si="24"/>
        <v>33</v>
      </c>
      <c r="GR73" s="3">
        <f t="shared" si="25"/>
        <v>41</v>
      </c>
      <c r="GS73" s="3">
        <f t="shared" si="26"/>
        <v>36</v>
      </c>
      <c r="GT73" s="3">
        <f t="shared" si="27"/>
        <v>32</v>
      </c>
      <c r="GU73" s="3">
        <f t="shared" si="28"/>
        <v>45</v>
      </c>
      <c r="GV73" s="3">
        <f t="shared" si="29"/>
        <v>329</v>
      </c>
      <c r="GW73" s="161" t="str">
        <f>IF(GV73='Rregjistrimet 9 Vjeçare'!AH73,"Mire","Gabim")</f>
        <v>Mire</v>
      </c>
      <c r="GX73" s="3">
        <f t="shared" si="30"/>
        <v>14</v>
      </c>
      <c r="GY73" s="3">
        <f t="shared" si="31"/>
        <v>22</v>
      </c>
      <c r="GZ73" s="3">
        <f t="shared" si="32"/>
        <v>19</v>
      </c>
      <c r="HA73" s="3">
        <f t="shared" si="33"/>
        <v>17</v>
      </c>
      <c r="HB73" s="3">
        <f t="shared" si="34"/>
        <v>19</v>
      </c>
      <c r="HC73" s="3">
        <f t="shared" si="35"/>
        <v>15</v>
      </c>
      <c r="HD73" s="3">
        <f t="shared" si="36"/>
        <v>20</v>
      </c>
      <c r="HE73" s="3">
        <f t="shared" si="37"/>
        <v>18</v>
      </c>
      <c r="HF73" s="3">
        <f t="shared" si="38"/>
        <v>22</v>
      </c>
      <c r="HG73" s="3">
        <f t="shared" si="39"/>
        <v>166</v>
      </c>
      <c r="HH73" s="161" t="str">
        <f>IF(HG73='Rregjistrimet 9 Vjeçare'!AI73,"Mire","Gabim")</f>
        <v>Mire</v>
      </c>
    </row>
    <row r="74" spans="1:216" ht="14.1" customHeight="1">
      <c r="A74" s="3" t="s">
        <v>484</v>
      </c>
      <c r="B74" s="29" t="s">
        <v>485</v>
      </c>
      <c r="C74" s="28" t="s">
        <v>297</v>
      </c>
      <c r="D74" s="28" t="s">
        <v>297</v>
      </c>
      <c r="E74" s="44" t="s">
        <v>483</v>
      </c>
      <c r="F74" s="53" t="s">
        <v>486</v>
      </c>
      <c r="G74" s="44" t="s">
        <v>352</v>
      </c>
      <c r="H74" s="44" t="s">
        <v>353</v>
      </c>
      <c r="I74" s="28" t="s">
        <v>300</v>
      </c>
      <c r="J74" s="30" t="s">
        <v>301</v>
      </c>
      <c r="K74" s="30" t="s">
        <v>302</v>
      </c>
      <c r="L74" s="28"/>
      <c r="M74" s="28" t="s">
        <v>303</v>
      </c>
      <c r="N74" s="55"/>
      <c r="O74" s="84"/>
      <c r="P74" s="89">
        <v>11</v>
      </c>
      <c r="Q74" s="56">
        <v>2</v>
      </c>
      <c r="R74" s="56"/>
      <c r="S74" s="90"/>
      <c r="T74" s="86">
        <v>2</v>
      </c>
      <c r="U74" s="56">
        <v>1</v>
      </c>
      <c r="V74" s="56">
        <v>9</v>
      </c>
      <c r="W74" s="56">
        <v>6</v>
      </c>
      <c r="X74" s="56"/>
      <c r="Y74" s="95"/>
      <c r="Z74" s="89"/>
      <c r="AA74" s="56"/>
      <c r="AB74" s="56"/>
      <c r="AC74" s="56"/>
      <c r="AD74" s="56">
        <v>3</v>
      </c>
      <c r="AE74" s="56">
        <v>2</v>
      </c>
      <c r="AF74" s="56"/>
      <c r="AG74" s="90"/>
      <c r="AH74" s="86"/>
      <c r="AI74" s="56"/>
      <c r="AJ74" s="56"/>
      <c r="AK74" s="56"/>
      <c r="AL74" s="56">
        <v>4</v>
      </c>
      <c r="AM74" s="56">
        <v>3</v>
      </c>
      <c r="AN74" s="56">
        <v>10</v>
      </c>
      <c r="AO74" s="56">
        <v>4</v>
      </c>
      <c r="AP74" s="56"/>
      <c r="AQ74" s="95"/>
      <c r="AR74" s="89"/>
      <c r="AS74" s="56"/>
      <c r="AT74" s="56"/>
      <c r="AU74" s="56"/>
      <c r="AV74" s="56"/>
      <c r="AW74" s="56"/>
      <c r="AX74" s="56">
        <v>2</v>
      </c>
      <c r="AY74" s="56">
        <v>2</v>
      </c>
      <c r="AZ74" s="56">
        <v>14</v>
      </c>
      <c r="BA74" s="56">
        <v>7</v>
      </c>
      <c r="BB74" s="56"/>
      <c r="BC74" s="90"/>
      <c r="BD74" s="86"/>
      <c r="BE74" s="56"/>
      <c r="BF74" s="56"/>
      <c r="BG74" s="56"/>
      <c r="BH74" s="56"/>
      <c r="BI74" s="56"/>
      <c r="BJ74" s="56"/>
      <c r="BK74" s="56"/>
      <c r="BL74" s="56">
        <v>2</v>
      </c>
      <c r="BM74" s="56">
        <v>1</v>
      </c>
      <c r="BN74" s="56">
        <v>13</v>
      </c>
      <c r="BO74" s="56">
        <v>7</v>
      </c>
      <c r="BP74" s="56"/>
      <c r="BQ74" s="95"/>
      <c r="BR74" s="89"/>
      <c r="BS74" s="56"/>
      <c r="BT74" s="56"/>
      <c r="BU74" s="56"/>
      <c r="BV74" s="56"/>
      <c r="BW74" s="56"/>
      <c r="BX74" s="56"/>
      <c r="BY74" s="56"/>
      <c r="BZ74" s="56"/>
      <c r="CA74" s="56"/>
      <c r="CB74" s="56">
        <v>6</v>
      </c>
      <c r="CC74" s="56">
        <v>2</v>
      </c>
      <c r="CD74" s="56">
        <v>18</v>
      </c>
      <c r="CE74" s="56">
        <v>9</v>
      </c>
      <c r="CF74" s="56"/>
      <c r="CG74" s="90"/>
      <c r="CH74" s="8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>
        <v>2</v>
      </c>
      <c r="CU74" s="56">
        <v>0</v>
      </c>
      <c r="CV74" s="56">
        <v>11</v>
      </c>
      <c r="CW74" s="56">
        <v>3</v>
      </c>
      <c r="CX74" s="56"/>
      <c r="CY74" s="95"/>
      <c r="CZ74" s="89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>
        <v>5</v>
      </c>
      <c r="DO74" s="56">
        <v>2</v>
      </c>
      <c r="DP74" s="56">
        <v>15</v>
      </c>
      <c r="DQ74" s="90">
        <v>8</v>
      </c>
      <c r="DR74" s="8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>
        <v>13</v>
      </c>
      <c r="EI74" s="95">
        <v>8</v>
      </c>
      <c r="EJ74" s="89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>
        <v>1</v>
      </c>
      <c r="FA74" s="90">
        <v>0</v>
      </c>
      <c r="FB74" s="8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>
        <v>1</v>
      </c>
      <c r="FS74" s="95">
        <v>0</v>
      </c>
      <c r="FT74" s="89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90"/>
      <c r="GL74" s="153"/>
      <c r="GM74" s="3">
        <f t="shared" si="20"/>
        <v>13</v>
      </c>
      <c r="GN74" s="3">
        <f t="shared" si="21"/>
        <v>9</v>
      </c>
      <c r="GO74" s="3">
        <f t="shared" si="22"/>
        <v>7</v>
      </c>
      <c r="GP74" s="3">
        <f t="shared" si="23"/>
        <v>12</v>
      </c>
      <c r="GQ74" s="3">
        <f t="shared" si="24"/>
        <v>16</v>
      </c>
      <c r="GR74" s="3">
        <f t="shared" si="25"/>
        <v>19</v>
      </c>
      <c r="GS74" s="3">
        <f t="shared" si="26"/>
        <v>20</v>
      </c>
      <c r="GT74" s="3">
        <f t="shared" si="27"/>
        <v>16</v>
      </c>
      <c r="GU74" s="3">
        <f t="shared" si="28"/>
        <v>30</v>
      </c>
      <c r="GV74" s="3">
        <f t="shared" si="29"/>
        <v>142</v>
      </c>
      <c r="GW74" s="161" t="str">
        <f>IF(GV74='Rregjistrimet 9 Vjeçare'!AH74,"Mire","Gabim")</f>
        <v>Mire</v>
      </c>
      <c r="GX74" s="3">
        <f t="shared" si="30"/>
        <v>3</v>
      </c>
      <c r="GY74" s="3">
        <f t="shared" si="31"/>
        <v>6</v>
      </c>
      <c r="GZ74" s="3">
        <f t="shared" si="32"/>
        <v>5</v>
      </c>
      <c r="HA74" s="3">
        <f t="shared" si="33"/>
        <v>6</v>
      </c>
      <c r="HB74" s="3">
        <f t="shared" si="34"/>
        <v>8</v>
      </c>
      <c r="HC74" s="3">
        <f t="shared" si="35"/>
        <v>9</v>
      </c>
      <c r="HD74" s="3">
        <f t="shared" si="36"/>
        <v>9</v>
      </c>
      <c r="HE74" s="3">
        <f t="shared" si="37"/>
        <v>5</v>
      </c>
      <c r="HF74" s="3">
        <f t="shared" si="38"/>
        <v>16</v>
      </c>
      <c r="HG74" s="3">
        <f t="shared" si="39"/>
        <v>67</v>
      </c>
      <c r="HH74" s="161" t="str">
        <f>IF(HG74='Rregjistrimet 9 Vjeçare'!AI74,"Mire","Gabim")</f>
        <v>Mire</v>
      </c>
    </row>
    <row r="75" spans="1:216" ht="14.1" customHeight="1">
      <c r="A75" s="3" t="s">
        <v>487</v>
      </c>
      <c r="B75" s="29" t="s">
        <v>488</v>
      </c>
      <c r="C75" s="28" t="s">
        <v>297</v>
      </c>
      <c r="D75" s="28" t="s">
        <v>297</v>
      </c>
      <c r="E75" s="44" t="s">
        <v>483</v>
      </c>
      <c r="F75" s="53" t="s">
        <v>489</v>
      </c>
      <c r="G75" s="44" t="s">
        <v>352</v>
      </c>
      <c r="H75" s="44" t="s">
        <v>353</v>
      </c>
      <c r="I75" s="28" t="s">
        <v>300</v>
      </c>
      <c r="J75" s="30" t="s">
        <v>301</v>
      </c>
      <c r="K75" s="30" t="s">
        <v>302</v>
      </c>
      <c r="L75" s="28"/>
      <c r="M75" s="28" t="s">
        <v>303</v>
      </c>
      <c r="N75" s="55"/>
      <c r="O75" s="84"/>
      <c r="P75" s="89">
        <v>2</v>
      </c>
      <c r="Q75" s="56">
        <v>1</v>
      </c>
      <c r="R75" s="56"/>
      <c r="S75" s="90"/>
      <c r="T75" s="86">
        <v>1</v>
      </c>
      <c r="U75" s="56">
        <v>1</v>
      </c>
      <c r="V75" s="56">
        <v>8</v>
      </c>
      <c r="W75" s="56">
        <v>5</v>
      </c>
      <c r="X75" s="56"/>
      <c r="Y75" s="95"/>
      <c r="Z75" s="89"/>
      <c r="AA75" s="56"/>
      <c r="AB75" s="56">
        <v>1</v>
      </c>
      <c r="AC75" s="56">
        <v>1</v>
      </c>
      <c r="AD75" s="56">
        <v>2</v>
      </c>
      <c r="AE75" s="56">
        <v>0</v>
      </c>
      <c r="AF75" s="56"/>
      <c r="AG75" s="90"/>
      <c r="AH75" s="86"/>
      <c r="AI75" s="56"/>
      <c r="AJ75" s="56"/>
      <c r="AK75" s="56"/>
      <c r="AL75" s="56"/>
      <c r="AM75" s="56"/>
      <c r="AN75" s="56">
        <v>12</v>
      </c>
      <c r="AO75" s="56">
        <v>6</v>
      </c>
      <c r="AP75" s="56"/>
      <c r="AQ75" s="95"/>
      <c r="AR75" s="89"/>
      <c r="AS75" s="56"/>
      <c r="AT75" s="56"/>
      <c r="AU75" s="56"/>
      <c r="AV75" s="56">
        <v>1</v>
      </c>
      <c r="AW75" s="56">
        <v>1</v>
      </c>
      <c r="AX75" s="56"/>
      <c r="AY75" s="56"/>
      <c r="AZ75" s="56">
        <v>9</v>
      </c>
      <c r="BA75" s="56">
        <v>4</v>
      </c>
      <c r="BB75" s="56"/>
      <c r="BC75" s="90"/>
      <c r="BD75" s="86"/>
      <c r="BE75" s="56"/>
      <c r="BF75" s="56"/>
      <c r="BG75" s="56"/>
      <c r="BH75" s="56"/>
      <c r="BI75" s="56"/>
      <c r="BJ75" s="56"/>
      <c r="BK75" s="56"/>
      <c r="BL75" s="56">
        <v>3</v>
      </c>
      <c r="BM75" s="56">
        <v>3</v>
      </c>
      <c r="BN75" s="56">
        <v>8</v>
      </c>
      <c r="BO75" s="56">
        <v>4</v>
      </c>
      <c r="BP75" s="56"/>
      <c r="BQ75" s="95"/>
      <c r="BR75" s="89"/>
      <c r="BS75" s="56"/>
      <c r="BT75" s="56"/>
      <c r="BU75" s="56"/>
      <c r="BV75" s="56"/>
      <c r="BW75" s="56"/>
      <c r="BX75" s="56"/>
      <c r="BY75" s="56"/>
      <c r="BZ75" s="56"/>
      <c r="CA75" s="56"/>
      <c r="CB75" s="56">
        <v>3</v>
      </c>
      <c r="CC75" s="56">
        <v>2</v>
      </c>
      <c r="CD75" s="56">
        <v>3</v>
      </c>
      <c r="CE75" s="56">
        <v>3</v>
      </c>
      <c r="CF75" s="56"/>
      <c r="CG75" s="90"/>
      <c r="CH75" s="86"/>
      <c r="CI75" s="56"/>
      <c r="CJ75" s="56"/>
      <c r="CK75" s="56"/>
      <c r="CL75" s="56"/>
      <c r="CM75" s="56"/>
      <c r="CN75" s="56"/>
      <c r="CO75" s="56"/>
      <c r="CP75" s="56"/>
      <c r="CQ75" s="56"/>
      <c r="CR75" s="56">
        <v>2</v>
      </c>
      <c r="CS75" s="56">
        <v>1</v>
      </c>
      <c r="CT75" s="56">
        <v>6</v>
      </c>
      <c r="CU75" s="56">
        <v>1</v>
      </c>
      <c r="CV75" s="56"/>
      <c r="CW75" s="56"/>
      <c r="CX75" s="56"/>
      <c r="CY75" s="95"/>
      <c r="CZ75" s="89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>
        <v>10</v>
      </c>
      <c r="DO75" s="56">
        <v>4</v>
      </c>
      <c r="DP75" s="56">
        <v>6</v>
      </c>
      <c r="DQ75" s="90">
        <v>5</v>
      </c>
      <c r="DR75" s="8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>
        <v>2</v>
      </c>
      <c r="EG75" s="56">
        <v>2</v>
      </c>
      <c r="EH75" s="56">
        <v>4</v>
      </c>
      <c r="EI75" s="95">
        <v>1</v>
      </c>
      <c r="EJ75" s="89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90"/>
      <c r="FB75" s="8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95"/>
      <c r="FT75" s="89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90"/>
      <c r="GL75" s="153"/>
      <c r="GM75" s="3">
        <f t="shared" si="20"/>
        <v>3</v>
      </c>
      <c r="GN75" s="3">
        <f t="shared" si="21"/>
        <v>9</v>
      </c>
      <c r="GO75" s="3">
        <f t="shared" si="22"/>
        <v>3</v>
      </c>
      <c r="GP75" s="3">
        <f t="shared" si="23"/>
        <v>12</v>
      </c>
      <c r="GQ75" s="3">
        <f t="shared" si="24"/>
        <v>12</v>
      </c>
      <c r="GR75" s="3">
        <f t="shared" si="25"/>
        <v>13</v>
      </c>
      <c r="GS75" s="3">
        <f t="shared" si="26"/>
        <v>9</v>
      </c>
      <c r="GT75" s="3">
        <f t="shared" si="27"/>
        <v>12</v>
      </c>
      <c r="GU75" s="3">
        <f t="shared" si="28"/>
        <v>10</v>
      </c>
      <c r="GV75" s="3">
        <f t="shared" si="29"/>
        <v>83</v>
      </c>
      <c r="GW75" s="161" t="str">
        <f>IF(GV75='Rregjistrimet 9 Vjeçare'!AH75,"Mire","Gabim")</f>
        <v>Mire</v>
      </c>
      <c r="GX75" s="3">
        <f t="shared" si="30"/>
        <v>2</v>
      </c>
      <c r="GY75" s="3">
        <f t="shared" si="31"/>
        <v>6</v>
      </c>
      <c r="GZ75" s="3">
        <f t="shared" si="32"/>
        <v>1</v>
      </c>
      <c r="HA75" s="3">
        <f t="shared" si="33"/>
        <v>6</v>
      </c>
      <c r="HB75" s="3">
        <f t="shared" si="34"/>
        <v>7</v>
      </c>
      <c r="HC75" s="3">
        <f t="shared" si="35"/>
        <v>7</v>
      </c>
      <c r="HD75" s="3">
        <f t="shared" si="36"/>
        <v>4</v>
      </c>
      <c r="HE75" s="3">
        <f t="shared" si="37"/>
        <v>6</v>
      </c>
      <c r="HF75" s="3">
        <f t="shared" si="38"/>
        <v>6</v>
      </c>
      <c r="HG75" s="3">
        <f t="shared" si="39"/>
        <v>45</v>
      </c>
      <c r="HH75" s="161" t="str">
        <f>IF(HG75='Rregjistrimet 9 Vjeçare'!AI75,"Mire","Gabim")</f>
        <v>Mire</v>
      </c>
    </row>
    <row r="76" spans="1:216" ht="14.1" customHeight="1">
      <c r="A76" s="3" t="s">
        <v>490</v>
      </c>
      <c r="B76" s="29" t="s">
        <v>491</v>
      </c>
      <c r="C76" s="28" t="s">
        <v>297</v>
      </c>
      <c r="D76" s="28" t="s">
        <v>297</v>
      </c>
      <c r="E76" s="44" t="s">
        <v>483</v>
      </c>
      <c r="F76" s="53" t="s">
        <v>492</v>
      </c>
      <c r="G76" s="44" t="s">
        <v>352</v>
      </c>
      <c r="H76" s="44" t="s">
        <v>353</v>
      </c>
      <c r="I76" s="28" t="s">
        <v>300</v>
      </c>
      <c r="J76" s="30" t="s">
        <v>301</v>
      </c>
      <c r="K76" s="30" t="s">
        <v>302</v>
      </c>
      <c r="L76" s="28"/>
      <c r="M76" s="28" t="s">
        <v>303</v>
      </c>
      <c r="N76" s="55"/>
      <c r="O76" s="84"/>
      <c r="P76" s="89">
        <v>11</v>
      </c>
      <c r="Q76" s="56">
        <v>4</v>
      </c>
      <c r="R76" s="56"/>
      <c r="S76" s="90"/>
      <c r="T76" s="86"/>
      <c r="U76" s="56"/>
      <c r="V76" s="56">
        <v>15</v>
      </c>
      <c r="W76" s="56">
        <v>4</v>
      </c>
      <c r="X76" s="56"/>
      <c r="Y76" s="95"/>
      <c r="Z76" s="89"/>
      <c r="AA76" s="56"/>
      <c r="AB76" s="56"/>
      <c r="AC76" s="56"/>
      <c r="AD76" s="56">
        <v>11</v>
      </c>
      <c r="AE76" s="56">
        <v>4</v>
      </c>
      <c r="AF76" s="56"/>
      <c r="AG76" s="90"/>
      <c r="AH76" s="86"/>
      <c r="AI76" s="56"/>
      <c r="AJ76" s="56"/>
      <c r="AK76" s="56"/>
      <c r="AL76" s="56"/>
      <c r="AM76" s="56"/>
      <c r="AN76" s="56">
        <v>19</v>
      </c>
      <c r="AO76" s="56">
        <v>10</v>
      </c>
      <c r="AP76" s="56"/>
      <c r="AQ76" s="95"/>
      <c r="AR76" s="89"/>
      <c r="AS76" s="56"/>
      <c r="AT76" s="56"/>
      <c r="AU76" s="56"/>
      <c r="AV76" s="56"/>
      <c r="AW76" s="56"/>
      <c r="AX76" s="56"/>
      <c r="AY76" s="56"/>
      <c r="AZ76" s="56">
        <v>15</v>
      </c>
      <c r="BA76" s="56">
        <v>11</v>
      </c>
      <c r="BB76" s="56"/>
      <c r="BC76" s="90"/>
      <c r="BD76" s="86"/>
      <c r="BE76" s="56"/>
      <c r="BF76" s="56"/>
      <c r="BG76" s="56"/>
      <c r="BH76" s="56"/>
      <c r="BI76" s="56"/>
      <c r="BJ76" s="56"/>
      <c r="BK76" s="56"/>
      <c r="BL76" s="56"/>
      <c r="BM76" s="56"/>
      <c r="BN76" s="56">
        <v>15</v>
      </c>
      <c r="BO76" s="56">
        <v>6</v>
      </c>
      <c r="BP76" s="56"/>
      <c r="BQ76" s="95"/>
      <c r="BR76" s="89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>
        <v>20</v>
      </c>
      <c r="CE76" s="56">
        <v>14</v>
      </c>
      <c r="CF76" s="56"/>
      <c r="CG76" s="90"/>
      <c r="CH76" s="8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>
        <v>12</v>
      </c>
      <c r="CW76" s="56">
        <v>4</v>
      </c>
      <c r="CX76" s="56"/>
      <c r="CY76" s="95"/>
      <c r="CZ76" s="89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>
        <v>15</v>
      </c>
      <c r="DQ76" s="90">
        <v>12</v>
      </c>
      <c r="DR76" s="8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>
        <v>2</v>
      </c>
      <c r="EI76" s="95">
        <v>0</v>
      </c>
      <c r="EJ76" s="89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90"/>
      <c r="FB76" s="8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95"/>
      <c r="FT76" s="89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90"/>
      <c r="GL76" s="153"/>
      <c r="GM76" s="3">
        <f t="shared" si="20"/>
        <v>11</v>
      </c>
      <c r="GN76" s="3">
        <f t="shared" si="21"/>
        <v>15</v>
      </c>
      <c r="GO76" s="3">
        <f t="shared" si="22"/>
        <v>11</v>
      </c>
      <c r="GP76" s="3">
        <f t="shared" si="23"/>
        <v>19</v>
      </c>
      <c r="GQ76" s="3">
        <f t="shared" si="24"/>
        <v>15</v>
      </c>
      <c r="GR76" s="3">
        <f t="shared" si="25"/>
        <v>15</v>
      </c>
      <c r="GS76" s="3">
        <f t="shared" si="26"/>
        <v>20</v>
      </c>
      <c r="GT76" s="3">
        <f t="shared" si="27"/>
        <v>12</v>
      </c>
      <c r="GU76" s="3">
        <f t="shared" si="28"/>
        <v>17</v>
      </c>
      <c r="GV76" s="3">
        <f t="shared" si="29"/>
        <v>135</v>
      </c>
      <c r="GW76" s="161" t="str">
        <f>IF(GV76='Rregjistrimet 9 Vjeçare'!AH76,"Mire","Gabim")</f>
        <v>Mire</v>
      </c>
      <c r="GX76" s="3">
        <f t="shared" si="30"/>
        <v>4</v>
      </c>
      <c r="GY76" s="3">
        <f t="shared" si="31"/>
        <v>4</v>
      </c>
      <c r="GZ76" s="3">
        <f t="shared" si="32"/>
        <v>4</v>
      </c>
      <c r="HA76" s="3">
        <f t="shared" si="33"/>
        <v>10</v>
      </c>
      <c r="HB76" s="3">
        <f t="shared" si="34"/>
        <v>11</v>
      </c>
      <c r="HC76" s="3">
        <f t="shared" si="35"/>
        <v>6</v>
      </c>
      <c r="HD76" s="3">
        <f t="shared" si="36"/>
        <v>14</v>
      </c>
      <c r="HE76" s="3">
        <f t="shared" si="37"/>
        <v>4</v>
      </c>
      <c r="HF76" s="3">
        <f t="shared" si="38"/>
        <v>12</v>
      </c>
      <c r="HG76" s="3">
        <f t="shared" si="39"/>
        <v>69</v>
      </c>
      <c r="HH76" s="161" t="str">
        <f>IF(HG76='Rregjistrimet 9 Vjeçare'!AI76,"Mire","Gabim")</f>
        <v>Mire</v>
      </c>
    </row>
    <row r="77" spans="1:216" ht="14.1" customHeight="1">
      <c r="A77" s="3" t="s">
        <v>493</v>
      </c>
      <c r="B77" s="29" t="s">
        <v>494</v>
      </c>
      <c r="C77" s="28" t="s">
        <v>297</v>
      </c>
      <c r="D77" s="28" t="s">
        <v>297</v>
      </c>
      <c r="E77" s="44" t="s">
        <v>483</v>
      </c>
      <c r="F77" s="53" t="s">
        <v>495</v>
      </c>
      <c r="G77" s="44" t="s">
        <v>352</v>
      </c>
      <c r="H77" s="44" t="s">
        <v>353</v>
      </c>
      <c r="I77" s="28" t="s">
        <v>300</v>
      </c>
      <c r="J77" s="30" t="s">
        <v>301</v>
      </c>
      <c r="K77" s="30" t="s">
        <v>302</v>
      </c>
      <c r="L77" s="28"/>
      <c r="M77" s="28" t="s">
        <v>303</v>
      </c>
      <c r="N77" s="55"/>
      <c r="O77" s="84"/>
      <c r="P77" s="89">
        <v>27</v>
      </c>
      <c r="Q77" s="56">
        <v>11</v>
      </c>
      <c r="R77" s="56"/>
      <c r="S77" s="90"/>
      <c r="T77" s="86"/>
      <c r="U77" s="56"/>
      <c r="V77" s="56">
        <v>19</v>
      </c>
      <c r="W77" s="56">
        <v>12</v>
      </c>
      <c r="X77" s="56"/>
      <c r="Y77" s="95"/>
      <c r="Z77" s="89"/>
      <c r="AA77" s="56"/>
      <c r="AB77" s="56"/>
      <c r="AC77" s="56"/>
      <c r="AD77" s="56">
        <v>32</v>
      </c>
      <c r="AE77" s="56">
        <v>16</v>
      </c>
      <c r="AF77" s="56"/>
      <c r="AG77" s="90"/>
      <c r="AH77" s="86"/>
      <c r="AI77" s="56"/>
      <c r="AJ77" s="56"/>
      <c r="AK77" s="56"/>
      <c r="AL77" s="56"/>
      <c r="AM77" s="56"/>
      <c r="AN77" s="56">
        <v>18</v>
      </c>
      <c r="AO77" s="56">
        <v>9</v>
      </c>
      <c r="AP77" s="56"/>
      <c r="AQ77" s="95"/>
      <c r="AR77" s="89"/>
      <c r="AS77" s="56"/>
      <c r="AT77" s="56"/>
      <c r="AU77" s="56"/>
      <c r="AV77" s="56"/>
      <c r="AW77" s="56"/>
      <c r="AX77" s="56"/>
      <c r="AY77" s="56"/>
      <c r="AZ77" s="56">
        <v>23</v>
      </c>
      <c r="BA77" s="56">
        <v>13</v>
      </c>
      <c r="BB77" s="56"/>
      <c r="BC77" s="90"/>
      <c r="BD77" s="86"/>
      <c r="BE77" s="56"/>
      <c r="BF77" s="56"/>
      <c r="BG77" s="56"/>
      <c r="BH77" s="56"/>
      <c r="BI77" s="56"/>
      <c r="BJ77" s="56"/>
      <c r="BK77" s="56"/>
      <c r="BL77" s="56"/>
      <c r="BM77" s="56"/>
      <c r="BN77" s="56">
        <v>38</v>
      </c>
      <c r="BO77" s="56">
        <v>9</v>
      </c>
      <c r="BP77" s="56"/>
      <c r="BQ77" s="95"/>
      <c r="BR77" s="89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>
        <v>28</v>
      </c>
      <c r="CE77" s="56">
        <v>16</v>
      </c>
      <c r="CF77" s="56"/>
      <c r="CG77" s="90"/>
      <c r="CH77" s="8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>
        <v>40</v>
      </c>
      <c r="CW77" s="56">
        <v>24</v>
      </c>
      <c r="CX77" s="56"/>
      <c r="CY77" s="95"/>
      <c r="CZ77" s="89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>
        <v>24</v>
      </c>
      <c r="DQ77" s="90">
        <v>13</v>
      </c>
      <c r="DR77" s="8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95"/>
      <c r="EJ77" s="89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90"/>
      <c r="FB77" s="8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95"/>
      <c r="FT77" s="89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90"/>
      <c r="GL77" s="153"/>
      <c r="GM77" s="3">
        <f t="shared" si="20"/>
        <v>27</v>
      </c>
      <c r="GN77" s="3">
        <f t="shared" si="21"/>
        <v>19</v>
      </c>
      <c r="GO77" s="3">
        <f t="shared" si="22"/>
        <v>32</v>
      </c>
      <c r="GP77" s="3">
        <f t="shared" si="23"/>
        <v>18</v>
      </c>
      <c r="GQ77" s="3">
        <f t="shared" si="24"/>
        <v>23</v>
      </c>
      <c r="GR77" s="3">
        <f t="shared" si="25"/>
        <v>38</v>
      </c>
      <c r="GS77" s="3">
        <f t="shared" si="26"/>
        <v>28</v>
      </c>
      <c r="GT77" s="3">
        <f t="shared" si="27"/>
        <v>40</v>
      </c>
      <c r="GU77" s="3">
        <f t="shared" si="28"/>
        <v>24</v>
      </c>
      <c r="GV77" s="3">
        <f t="shared" si="29"/>
        <v>249</v>
      </c>
      <c r="GW77" s="161" t="str">
        <f>IF(GV77='Rregjistrimet 9 Vjeçare'!AH77,"Mire","Gabim")</f>
        <v>Mire</v>
      </c>
      <c r="GX77" s="3">
        <f t="shared" si="30"/>
        <v>11</v>
      </c>
      <c r="GY77" s="3">
        <f t="shared" si="31"/>
        <v>12</v>
      </c>
      <c r="GZ77" s="3">
        <f t="shared" si="32"/>
        <v>16</v>
      </c>
      <c r="HA77" s="3">
        <f t="shared" si="33"/>
        <v>9</v>
      </c>
      <c r="HB77" s="3">
        <f t="shared" si="34"/>
        <v>13</v>
      </c>
      <c r="HC77" s="3">
        <f t="shared" si="35"/>
        <v>9</v>
      </c>
      <c r="HD77" s="3">
        <f t="shared" si="36"/>
        <v>16</v>
      </c>
      <c r="HE77" s="3">
        <f t="shared" si="37"/>
        <v>24</v>
      </c>
      <c r="HF77" s="3">
        <f t="shared" si="38"/>
        <v>13</v>
      </c>
      <c r="HG77" s="3">
        <f t="shared" si="39"/>
        <v>123</v>
      </c>
      <c r="HH77" s="161" t="str">
        <f>IF(HG77='Rregjistrimet 9 Vjeçare'!AI77,"Mire","Gabim")</f>
        <v>Mire</v>
      </c>
    </row>
    <row r="78" spans="1:216" ht="14.1" customHeight="1">
      <c r="A78" s="3" t="s">
        <v>1225</v>
      </c>
      <c r="B78" s="29" t="s">
        <v>497</v>
      </c>
      <c r="C78" s="28" t="s">
        <v>297</v>
      </c>
      <c r="D78" s="28" t="s">
        <v>297</v>
      </c>
      <c r="E78" s="44" t="s">
        <v>483</v>
      </c>
      <c r="F78" s="53" t="s">
        <v>498</v>
      </c>
      <c r="G78" s="44" t="s">
        <v>352</v>
      </c>
      <c r="H78" s="44" t="s">
        <v>353</v>
      </c>
      <c r="I78" s="28" t="s">
        <v>300</v>
      </c>
      <c r="J78" s="30" t="s">
        <v>301</v>
      </c>
      <c r="K78" s="30" t="s">
        <v>302</v>
      </c>
      <c r="L78" s="28"/>
      <c r="M78" s="28" t="s">
        <v>303</v>
      </c>
      <c r="N78" s="55">
        <v>1</v>
      </c>
      <c r="O78" s="84">
        <v>0</v>
      </c>
      <c r="P78" s="89">
        <v>2</v>
      </c>
      <c r="Q78" s="56">
        <v>2</v>
      </c>
      <c r="R78" s="56"/>
      <c r="S78" s="90"/>
      <c r="T78" s="86"/>
      <c r="U78" s="56"/>
      <c r="V78" s="56">
        <v>4</v>
      </c>
      <c r="W78" s="56">
        <v>1</v>
      </c>
      <c r="X78" s="56"/>
      <c r="Y78" s="95"/>
      <c r="Z78" s="89"/>
      <c r="AA78" s="56"/>
      <c r="AB78" s="56"/>
      <c r="AC78" s="56"/>
      <c r="AD78" s="56">
        <v>2</v>
      </c>
      <c r="AE78" s="56">
        <v>0</v>
      </c>
      <c r="AF78" s="56"/>
      <c r="AG78" s="90"/>
      <c r="AH78" s="86"/>
      <c r="AI78" s="56"/>
      <c r="AJ78" s="56"/>
      <c r="AK78" s="56"/>
      <c r="AL78" s="56"/>
      <c r="AM78" s="56"/>
      <c r="AN78" s="56">
        <v>6</v>
      </c>
      <c r="AO78" s="56">
        <v>2</v>
      </c>
      <c r="AP78" s="56"/>
      <c r="AQ78" s="95"/>
      <c r="AR78" s="89"/>
      <c r="AS78" s="56"/>
      <c r="AT78" s="56"/>
      <c r="AU78" s="56"/>
      <c r="AV78" s="56"/>
      <c r="AW78" s="56"/>
      <c r="AX78" s="56"/>
      <c r="AY78" s="56"/>
      <c r="AZ78" s="56">
        <v>5</v>
      </c>
      <c r="BA78" s="56">
        <v>5</v>
      </c>
      <c r="BB78" s="56"/>
      <c r="BC78" s="90"/>
      <c r="BD78" s="86"/>
      <c r="BE78" s="56"/>
      <c r="BF78" s="56"/>
      <c r="BG78" s="56"/>
      <c r="BH78" s="56"/>
      <c r="BI78" s="56"/>
      <c r="BJ78" s="56"/>
      <c r="BK78" s="56"/>
      <c r="BL78" s="56"/>
      <c r="BM78" s="56"/>
      <c r="BN78" s="56">
        <v>4</v>
      </c>
      <c r="BO78" s="56">
        <v>2</v>
      </c>
      <c r="BP78" s="56"/>
      <c r="BQ78" s="95"/>
      <c r="BR78" s="89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>
        <v>6</v>
      </c>
      <c r="CE78" s="56">
        <v>2</v>
      </c>
      <c r="CF78" s="56"/>
      <c r="CG78" s="90"/>
      <c r="CH78" s="8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95"/>
      <c r="CZ78" s="89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>
        <v>5</v>
      </c>
      <c r="DO78" s="56">
        <v>3</v>
      </c>
      <c r="DP78" s="56"/>
      <c r="DQ78" s="90"/>
      <c r="DR78" s="8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>
        <v>6</v>
      </c>
      <c r="EI78" s="95">
        <v>4</v>
      </c>
      <c r="EJ78" s="89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>
        <v>3</v>
      </c>
      <c r="FA78" s="90">
        <v>2</v>
      </c>
      <c r="FB78" s="8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95"/>
      <c r="FT78" s="89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90"/>
      <c r="GL78" s="153"/>
      <c r="GM78" s="3">
        <f t="shared" si="20"/>
        <v>3</v>
      </c>
      <c r="GN78" s="3">
        <f t="shared" si="21"/>
        <v>4</v>
      </c>
      <c r="GO78" s="3">
        <f t="shared" si="22"/>
        <v>2</v>
      </c>
      <c r="GP78" s="3">
        <f t="shared" si="23"/>
        <v>6</v>
      </c>
      <c r="GQ78" s="3">
        <f t="shared" si="24"/>
        <v>5</v>
      </c>
      <c r="GR78" s="3">
        <f t="shared" si="25"/>
        <v>4</v>
      </c>
      <c r="GS78" s="3">
        <f t="shared" si="26"/>
        <v>6</v>
      </c>
      <c r="GT78" s="3">
        <f t="shared" si="27"/>
        <v>5</v>
      </c>
      <c r="GU78" s="3">
        <f t="shared" si="28"/>
        <v>9</v>
      </c>
      <c r="GV78" s="3">
        <f t="shared" si="29"/>
        <v>44</v>
      </c>
      <c r="GW78" s="161" t="str">
        <f>IF(GV78='Rregjistrimet 9 Vjeçare'!AH78,"Mire","Gabim")</f>
        <v>Mire</v>
      </c>
      <c r="GX78" s="3">
        <f t="shared" si="30"/>
        <v>2</v>
      </c>
      <c r="GY78" s="3">
        <f t="shared" si="31"/>
        <v>1</v>
      </c>
      <c r="GZ78" s="3">
        <f t="shared" si="32"/>
        <v>0</v>
      </c>
      <c r="HA78" s="3">
        <f t="shared" si="33"/>
        <v>2</v>
      </c>
      <c r="HB78" s="3">
        <f t="shared" si="34"/>
        <v>5</v>
      </c>
      <c r="HC78" s="3">
        <f t="shared" si="35"/>
        <v>2</v>
      </c>
      <c r="HD78" s="3">
        <f t="shared" si="36"/>
        <v>2</v>
      </c>
      <c r="HE78" s="3">
        <f t="shared" si="37"/>
        <v>3</v>
      </c>
      <c r="HF78" s="3">
        <f t="shared" si="38"/>
        <v>6</v>
      </c>
      <c r="HG78" s="3">
        <f t="shared" si="39"/>
        <v>23</v>
      </c>
      <c r="HH78" s="161" t="str">
        <f>IF(HG78='Rregjistrimet 9 Vjeçare'!AI78,"Mire","Gabim")</f>
        <v>Mire</v>
      </c>
    </row>
    <row r="79" spans="1:216" ht="14.1" customHeight="1">
      <c r="A79" s="3" t="s">
        <v>499</v>
      </c>
      <c r="B79" s="29" t="s">
        <v>500</v>
      </c>
      <c r="C79" s="28" t="s">
        <v>297</v>
      </c>
      <c r="D79" s="28" t="s">
        <v>297</v>
      </c>
      <c r="E79" s="44" t="s">
        <v>483</v>
      </c>
      <c r="F79" s="53" t="s">
        <v>501</v>
      </c>
      <c r="G79" s="44" t="s">
        <v>352</v>
      </c>
      <c r="H79" s="44" t="s">
        <v>353</v>
      </c>
      <c r="I79" s="28" t="s">
        <v>300</v>
      </c>
      <c r="J79" s="30" t="s">
        <v>301</v>
      </c>
      <c r="K79" s="30" t="s">
        <v>302</v>
      </c>
      <c r="L79" s="28"/>
      <c r="M79" s="28" t="s">
        <v>303</v>
      </c>
      <c r="N79" s="55"/>
      <c r="O79" s="84"/>
      <c r="P79" s="89">
        <v>14</v>
      </c>
      <c r="Q79" s="56">
        <v>6</v>
      </c>
      <c r="R79" s="56"/>
      <c r="S79" s="90"/>
      <c r="T79" s="86">
        <v>3</v>
      </c>
      <c r="U79" s="56">
        <v>2</v>
      </c>
      <c r="V79" s="56">
        <v>11</v>
      </c>
      <c r="W79" s="56">
        <v>6</v>
      </c>
      <c r="X79" s="56"/>
      <c r="Y79" s="95"/>
      <c r="Z79" s="89"/>
      <c r="AA79" s="56"/>
      <c r="AB79" s="56"/>
      <c r="AC79" s="56"/>
      <c r="AD79" s="56">
        <v>13</v>
      </c>
      <c r="AE79" s="56">
        <v>5</v>
      </c>
      <c r="AF79" s="56"/>
      <c r="AG79" s="90"/>
      <c r="AH79" s="86"/>
      <c r="AI79" s="56"/>
      <c r="AJ79" s="56"/>
      <c r="AK79" s="56"/>
      <c r="AL79" s="56"/>
      <c r="AM79" s="56"/>
      <c r="AN79" s="56">
        <v>19</v>
      </c>
      <c r="AO79" s="56">
        <v>9</v>
      </c>
      <c r="AP79" s="56"/>
      <c r="AQ79" s="95"/>
      <c r="AR79" s="89"/>
      <c r="AS79" s="56"/>
      <c r="AT79" s="56"/>
      <c r="AU79" s="56"/>
      <c r="AV79" s="56"/>
      <c r="AW79" s="56"/>
      <c r="AX79" s="56"/>
      <c r="AY79" s="56"/>
      <c r="AZ79" s="56">
        <v>16</v>
      </c>
      <c r="BA79" s="56">
        <v>10</v>
      </c>
      <c r="BB79" s="56"/>
      <c r="BC79" s="90"/>
      <c r="BD79" s="86"/>
      <c r="BE79" s="56"/>
      <c r="BF79" s="56"/>
      <c r="BG79" s="56"/>
      <c r="BH79" s="56"/>
      <c r="BI79" s="56"/>
      <c r="BJ79" s="56"/>
      <c r="BK79" s="56"/>
      <c r="BL79" s="56"/>
      <c r="BM79" s="56"/>
      <c r="BN79" s="56">
        <v>22</v>
      </c>
      <c r="BO79" s="56">
        <v>13</v>
      </c>
      <c r="BP79" s="56"/>
      <c r="BQ79" s="95"/>
      <c r="BR79" s="89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>
        <v>15</v>
      </c>
      <c r="CE79" s="56">
        <v>5</v>
      </c>
      <c r="CF79" s="56"/>
      <c r="CG79" s="90"/>
      <c r="CH79" s="8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>
        <v>14</v>
      </c>
      <c r="CW79" s="56">
        <v>3</v>
      </c>
      <c r="CX79" s="56"/>
      <c r="CY79" s="95"/>
      <c r="CZ79" s="89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>
        <v>12</v>
      </c>
      <c r="DQ79" s="90">
        <v>6</v>
      </c>
      <c r="DR79" s="8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>
        <v>2</v>
      </c>
      <c r="EI79" s="95">
        <v>1</v>
      </c>
      <c r="EJ79" s="89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90"/>
      <c r="FB79" s="8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95"/>
      <c r="FT79" s="89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90"/>
      <c r="GL79" s="153"/>
      <c r="GM79" s="3">
        <f t="shared" si="20"/>
        <v>17</v>
      </c>
      <c r="GN79" s="3">
        <f t="shared" si="21"/>
        <v>11</v>
      </c>
      <c r="GO79" s="3">
        <f t="shared" si="22"/>
        <v>13</v>
      </c>
      <c r="GP79" s="3">
        <f t="shared" si="23"/>
        <v>19</v>
      </c>
      <c r="GQ79" s="3">
        <f t="shared" si="24"/>
        <v>16</v>
      </c>
      <c r="GR79" s="3">
        <f t="shared" si="25"/>
        <v>22</v>
      </c>
      <c r="GS79" s="3">
        <f t="shared" si="26"/>
        <v>15</v>
      </c>
      <c r="GT79" s="3">
        <f t="shared" si="27"/>
        <v>14</v>
      </c>
      <c r="GU79" s="3">
        <f t="shared" si="28"/>
        <v>14</v>
      </c>
      <c r="GV79" s="3">
        <f t="shared" si="29"/>
        <v>141</v>
      </c>
      <c r="GW79" s="161" t="str">
        <f>IF(GV79='Rregjistrimet 9 Vjeçare'!AH79,"Mire","Gabim")</f>
        <v>Mire</v>
      </c>
      <c r="GX79" s="3">
        <f t="shared" si="30"/>
        <v>8</v>
      </c>
      <c r="GY79" s="3">
        <f t="shared" si="31"/>
        <v>6</v>
      </c>
      <c r="GZ79" s="3">
        <f t="shared" si="32"/>
        <v>5</v>
      </c>
      <c r="HA79" s="3">
        <f t="shared" si="33"/>
        <v>9</v>
      </c>
      <c r="HB79" s="3">
        <f t="shared" si="34"/>
        <v>10</v>
      </c>
      <c r="HC79" s="3">
        <f t="shared" si="35"/>
        <v>13</v>
      </c>
      <c r="HD79" s="3">
        <f t="shared" si="36"/>
        <v>5</v>
      </c>
      <c r="HE79" s="3">
        <f t="shared" si="37"/>
        <v>3</v>
      </c>
      <c r="HF79" s="3">
        <f t="shared" si="38"/>
        <v>7</v>
      </c>
      <c r="HG79" s="3">
        <f t="shared" si="39"/>
        <v>66</v>
      </c>
      <c r="HH79" s="161" t="str">
        <f>IF(HG79='Rregjistrimet 9 Vjeçare'!AI79,"Mire","Gabim")</f>
        <v>Mire</v>
      </c>
    </row>
    <row r="80" spans="1:216" ht="14.1" customHeight="1">
      <c r="A80" s="3" t="s">
        <v>502</v>
      </c>
      <c r="B80" s="29" t="s">
        <v>503</v>
      </c>
      <c r="C80" s="28" t="s">
        <v>297</v>
      </c>
      <c r="D80" s="28" t="s">
        <v>297</v>
      </c>
      <c r="E80" s="44" t="s">
        <v>504</v>
      </c>
      <c r="F80" s="53" t="s">
        <v>505</v>
      </c>
      <c r="G80" s="44" t="s">
        <v>352</v>
      </c>
      <c r="H80" s="44" t="s">
        <v>353</v>
      </c>
      <c r="I80" s="28" t="s">
        <v>300</v>
      </c>
      <c r="J80" s="30" t="s">
        <v>301</v>
      </c>
      <c r="K80" s="30" t="s">
        <v>302</v>
      </c>
      <c r="L80" s="28"/>
      <c r="M80" s="28" t="s">
        <v>303</v>
      </c>
      <c r="N80" s="55"/>
      <c r="O80" s="84"/>
      <c r="P80" s="89">
        <v>1</v>
      </c>
      <c r="Q80" s="56">
        <v>0</v>
      </c>
      <c r="R80" s="56"/>
      <c r="S80" s="90"/>
      <c r="T80" s="86">
        <v>1</v>
      </c>
      <c r="U80" s="56">
        <v>1</v>
      </c>
      <c r="V80" s="56">
        <v>1</v>
      </c>
      <c r="W80" s="56">
        <v>0</v>
      </c>
      <c r="X80" s="56"/>
      <c r="Y80" s="95"/>
      <c r="Z80" s="89"/>
      <c r="AA80" s="56"/>
      <c r="AB80" s="56"/>
      <c r="AC80" s="56"/>
      <c r="AD80" s="56">
        <v>1</v>
      </c>
      <c r="AE80" s="56">
        <v>1</v>
      </c>
      <c r="AF80" s="56"/>
      <c r="AG80" s="90"/>
      <c r="AH80" s="86"/>
      <c r="AI80" s="56"/>
      <c r="AJ80" s="56"/>
      <c r="AK80" s="56"/>
      <c r="AL80" s="56">
        <v>1</v>
      </c>
      <c r="AM80" s="56">
        <v>0</v>
      </c>
      <c r="AN80" s="56">
        <v>1</v>
      </c>
      <c r="AO80" s="56">
        <v>1</v>
      </c>
      <c r="AP80" s="56"/>
      <c r="AQ80" s="95"/>
      <c r="AR80" s="89"/>
      <c r="AS80" s="56"/>
      <c r="AT80" s="56"/>
      <c r="AU80" s="56"/>
      <c r="AV80" s="56"/>
      <c r="AW80" s="56"/>
      <c r="AX80" s="56">
        <v>2</v>
      </c>
      <c r="AY80" s="56">
        <v>2</v>
      </c>
      <c r="AZ80" s="56">
        <v>1</v>
      </c>
      <c r="BA80" s="56">
        <v>1</v>
      </c>
      <c r="BB80" s="56"/>
      <c r="BC80" s="90"/>
      <c r="BD80" s="86"/>
      <c r="BE80" s="56"/>
      <c r="BF80" s="56"/>
      <c r="BG80" s="56"/>
      <c r="BH80" s="56"/>
      <c r="BI80" s="56"/>
      <c r="BJ80" s="56"/>
      <c r="BK80" s="56"/>
      <c r="BL80" s="56">
        <v>1</v>
      </c>
      <c r="BM80" s="56">
        <v>0</v>
      </c>
      <c r="BN80" s="56"/>
      <c r="BO80" s="56"/>
      <c r="BP80" s="56"/>
      <c r="BQ80" s="95"/>
      <c r="BR80" s="89"/>
      <c r="BS80" s="56"/>
      <c r="BT80" s="56"/>
      <c r="BU80" s="56"/>
      <c r="BV80" s="56"/>
      <c r="BW80" s="56"/>
      <c r="BX80" s="56"/>
      <c r="BY80" s="56"/>
      <c r="BZ80" s="56"/>
      <c r="CA80" s="56"/>
      <c r="CB80" s="56">
        <v>3</v>
      </c>
      <c r="CC80" s="56">
        <v>1</v>
      </c>
      <c r="CD80" s="56"/>
      <c r="CE80" s="56"/>
      <c r="CF80" s="56"/>
      <c r="CG80" s="90"/>
      <c r="CH80" s="86"/>
      <c r="CI80" s="56"/>
      <c r="CJ80" s="56"/>
      <c r="CK80" s="56"/>
      <c r="CL80" s="56"/>
      <c r="CM80" s="56"/>
      <c r="CN80" s="56"/>
      <c r="CO80" s="56"/>
      <c r="CP80" s="56"/>
      <c r="CQ80" s="56"/>
      <c r="CR80" s="56">
        <v>2</v>
      </c>
      <c r="CS80" s="56">
        <v>0</v>
      </c>
      <c r="CT80" s="56">
        <v>2</v>
      </c>
      <c r="CU80" s="56">
        <v>1</v>
      </c>
      <c r="CV80" s="56">
        <v>3</v>
      </c>
      <c r="CW80" s="56">
        <v>1</v>
      </c>
      <c r="CX80" s="56"/>
      <c r="CY80" s="95"/>
      <c r="CZ80" s="89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>
        <v>2</v>
      </c>
      <c r="DM80" s="56">
        <v>0</v>
      </c>
      <c r="DN80" s="56">
        <v>3</v>
      </c>
      <c r="DO80" s="56">
        <v>1</v>
      </c>
      <c r="DP80" s="56"/>
      <c r="DQ80" s="90"/>
      <c r="DR80" s="8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>
        <v>2</v>
      </c>
      <c r="EE80" s="56">
        <v>2</v>
      </c>
      <c r="EF80" s="56">
        <v>2</v>
      </c>
      <c r="EG80" s="56">
        <v>1</v>
      </c>
      <c r="EH80" s="56">
        <v>3</v>
      </c>
      <c r="EI80" s="95">
        <v>2</v>
      </c>
      <c r="EJ80" s="89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>
        <v>2</v>
      </c>
      <c r="FA80" s="90">
        <v>0</v>
      </c>
      <c r="FB80" s="8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95"/>
      <c r="FT80" s="89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90"/>
      <c r="GL80" s="153"/>
      <c r="GM80" s="3">
        <f t="shared" si="20"/>
        <v>2</v>
      </c>
      <c r="GN80" s="3">
        <f t="shared" si="21"/>
        <v>1</v>
      </c>
      <c r="GO80" s="3">
        <f t="shared" si="22"/>
        <v>2</v>
      </c>
      <c r="GP80" s="3">
        <f t="shared" si="23"/>
        <v>3</v>
      </c>
      <c r="GQ80" s="3">
        <f t="shared" si="24"/>
        <v>2</v>
      </c>
      <c r="GR80" s="3">
        <f t="shared" si="25"/>
        <v>5</v>
      </c>
      <c r="GS80" s="3">
        <f t="shared" si="26"/>
        <v>6</v>
      </c>
      <c r="GT80" s="3">
        <f t="shared" si="27"/>
        <v>8</v>
      </c>
      <c r="GU80" s="3">
        <f t="shared" si="28"/>
        <v>5</v>
      </c>
      <c r="GV80" s="3">
        <f t="shared" si="29"/>
        <v>34</v>
      </c>
      <c r="GW80" s="161" t="str">
        <f>IF(GV80='Rregjistrimet 9 Vjeçare'!AH80,"Mire","Gabim")</f>
        <v>Mire</v>
      </c>
      <c r="GX80" s="3">
        <f t="shared" si="30"/>
        <v>1</v>
      </c>
      <c r="GY80" s="3">
        <f t="shared" si="31"/>
        <v>0</v>
      </c>
      <c r="GZ80" s="3">
        <f t="shared" si="32"/>
        <v>2</v>
      </c>
      <c r="HA80" s="3">
        <f t="shared" si="33"/>
        <v>3</v>
      </c>
      <c r="HB80" s="3">
        <f t="shared" si="34"/>
        <v>1</v>
      </c>
      <c r="HC80" s="3">
        <f t="shared" si="35"/>
        <v>1</v>
      </c>
      <c r="HD80" s="3">
        <f t="shared" si="36"/>
        <v>3</v>
      </c>
      <c r="HE80" s="3">
        <f t="shared" si="37"/>
        <v>3</v>
      </c>
      <c r="HF80" s="3">
        <f t="shared" si="38"/>
        <v>2</v>
      </c>
      <c r="HG80" s="3">
        <f t="shared" si="39"/>
        <v>16</v>
      </c>
      <c r="HH80" s="161" t="str">
        <f>IF(HG80='Rregjistrimet 9 Vjeçare'!AI80,"Mire","Gabim")</f>
        <v>Mire</v>
      </c>
    </row>
    <row r="81" spans="1:216" ht="14.1" customHeight="1">
      <c r="A81" s="3" t="s">
        <v>506</v>
      </c>
      <c r="B81" s="29" t="s">
        <v>503</v>
      </c>
      <c r="C81" s="28" t="s">
        <v>297</v>
      </c>
      <c r="D81" s="28" t="s">
        <v>297</v>
      </c>
      <c r="E81" s="44" t="s">
        <v>504</v>
      </c>
      <c r="F81" s="53" t="s">
        <v>507</v>
      </c>
      <c r="G81" s="44" t="s">
        <v>352</v>
      </c>
      <c r="H81" s="44" t="s">
        <v>353</v>
      </c>
      <c r="I81" s="28" t="s">
        <v>300</v>
      </c>
      <c r="J81" s="30" t="s">
        <v>50</v>
      </c>
      <c r="K81" s="30" t="s">
        <v>315</v>
      </c>
      <c r="L81" s="28" t="s">
        <v>508</v>
      </c>
      <c r="M81" s="28" t="s">
        <v>303</v>
      </c>
      <c r="N81" s="55"/>
      <c r="O81" s="84"/>
      <c r="P81" s="89"/>
      <c r="Q81" s="56"/>
      <c r="R81" s="56"/>
      <c r="S81" s="90"/>
      <c r="T81" s="86"/>
      <c r="U81" s="56"/>
      <c r="V81" s="56"/>
      <c r="W81" s="56"/>
      <c r="X81" s="56"/>
      <c r="Y81" s="95"/>
      <c r="Z81" s="89"/>
      <c r="AA81" s="56"/>
      <c r="AB81" s="56"/>
      <c r="AC81" s="56"/>
      <c r="AD81" s="56"/>
      <c r="AE81" s="56"/>
      <c r="AF81" s="56"/>
      <c r="AG81" s="90"/>
      <c r="AH81" s="86"/>
      <c r="AI81" s="56"/>
      <c r="AJ81" s="56"/>
      <c r="AK81" s="56"/>
      <c r="AL81" s="56"/>
      <c r="AM81" s="56"/>
      <c r="AN81" s="56"/>
      <c r="AO81" s="56"/>
      <c r="AP81" s="56"/>
      <c r="AQ81" s="95"/>
      <c r="AR81" s="89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90"/>
      <c r="BD81" s="8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95"/>
      <c r="BR81" s="89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90"/>
      <c r="CH81" s="8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>
        <v>1</v>
      </c>
      <c r="CU81" s="56">
        <v>1</v>
      </c>
      <c r="CV81" s="56"/>
      <c r="CW81" s="56"/>
      <c r="CX81" s="56"/>
      <c r="CY81" s="95"/>
      <c r="CZ81" s="89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>
        <v>2</v>
      </c>
      <c r="DM81" s="56">
        <v>1</v>
      </c>
      <c r="DN81" s="56"/>
      <c r="DO81" s="56"/>
      <c r="DP81" s="56"/>
      <c r="DQ81" s="90"/>
      <c r="DR81" s="8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95"/>
      <c r="EJ81" s="89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90"/>
      <c r="FB81" s="8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95"/>
      <c r="FT81" s="89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90"/>
      <c r="GL81" s="153"/>
      <c r="GM81" s="3">
        <f t="shared" si="20"/>
        <v>0</v>
      </c>
      <c r="GN81" s="3">
        <f t="shared" si="21"/>
        <v>0</v>
      </c>
      <c r="GO81" s="3">
        <f t="shared" si="22"/>
        <v>0</v>
      </c>
      <c r="GP81" s="3">
        <f t="shared" si="23"/>
        <v>0</v>
      </c>
      <c r="GQ81" s="3">
        <f t="shared" si="24"/>
        <v>0</v>
      </c>
      <c r="GR81" s="3">
        <f t="shared" si="25"/>
        <v>0</v>
      </c>
      <c r="GS81" s="3">
        <f t="shared" si="26"/>
        <v>3</v>
      </c>
      <c r="GT81" s="3">
        <f t="shared" si="27"/>
        <v>0</v>
      </c>
      <c r="GU81" s="3">
        <f t="shared" si="28"/>
        <v>0</v>
      </c>
      <c r="GV81" s="3">
        <f t="shared" si="29"/>
        <v>3</v>
      </c>
      <c r="GW81" s="161" t="str">
        <f>IF(GV81='Rregjistrimet 9 Vjeçare'!AH81,"Mire","Gabim")</f>
        <v>Mire</v>
      </c>
      <c r="GX81" s="3">
        <f t="shared" si="30"/>
        <v>0</v>
      </c>
      <c r="GY81" s="3">
        <f t="shared" si="31"/>
        <v>0</v>
      </c>
      <c r="GZ81" s="3">
        <f t="shared" si="32"/>
        <v>0</v>
      </c>
      <c r="HA81" s="3">
        <f t="shared" si="33"/>
        <v>0</v>
      </c>
      <c r="HB81" s="3">
        <f t="shared" si="34"/>
        <v>0</v>
      </c>
      <c r="HC81" s="3">
        <f t="shared" si="35"/>
        <v>0</v>
      </c>
      <c r="HD81" s="3">
        <f t="shared" si="36"/>
        <v>2</v>
      </c>
      <c r="HE81" s="3">
        <f t="shared" si="37"/>
        <v>0</v>
      </c>
      <c r="HF81" s="3">
        <f t="shared" si="38"/>
        <v>0</v>
      </c>
      <c r="HG81" s="3">
        <f t="shared" si="39"/>
        <v>2</v>
      </c>
      <c r="HH81" s="161" t="str">
        <f>IF(HG81='Rregjistrimet 9 Vjeçare'!AI81,"Mire","Gabim")</f>
        <v>Mire</v>
      </c>
    </row>
    <row r="82" spans="1:216" ht="14.1" customHeight="1">
      <c r="A82" s="3" t="s">
        <v>509</v>
      </c>
      <c r="B82" s="29" t="s">
        <v>510</v>
      </c>
      <c r="C82" s="28" t="s">
        <v>297</v>
      </c>
      <c r="D82" s="28" t="s">
        <v>297</v>
      </c>
      <c r="E82" s="44" t="s">
        <v>504</v>
      </c>
      <c r="F82" s="53" t="s">
        <v>511</v>
      </c>
      <c r="G82" s="44" t="s">
        <v>352</v>
      </c>
      <c r="H82" s="44" t="s">
        <v>353</v>
      </c>
      <c r="I82" s="28" t="s">
        <v>300</v>
      </c>
      <c r="J82" s="30" t="s">
        <v>301</v>
      </c>
      <c r="K82" s="30" t="s">
        <v>302</v>
      </c>
      <c r="L82" s="28"/>
      <c r="M82" s="28" t="s">
        <v>303</v>
      </c>
      <c r="N82" s="55"/>
      <c r="O82" s="84"/>
      <c r="P82" s="89"/>
      <c r="Q82" s="56"/>
      <c r="R82" s="56"/>
      <c r="S82" s="90"/>
      <c r="T82" s="86"/>
      <c r="U82" s="56"/>
      <c r="V82" s="56">
        <v>1</v>
      </c>
      <c r="W82" s="56">
        <v>1</v>
      </c>
      <c r="X82" s="56"/>
      <c r="Y82" s="95"/>
      <c r="Z82" s="89"/>
      <c r="AA82" s="56"/>
      <c r="AB82" s="56"/>
      <c r="AC82" s="56"/>
      <c r="AD82" s="56">
        <v>1</v>
      </c>
      <c r="AE82" s="56">
        <v>1</v>
      </c>
      <c r="AF82" s="56"/>
      <c r="AG82" s="90"/>
      <c r="AH82" s="86"/>
      <c r="AI82" s="56"/>
      <c r="AJ82" s="56"/>
      <c r="AK82" s="56"/>
      <c r="AL82" s="56"/>
      <c r="AM82" s="56"/>
      <c r="AN82" s="56">
        <v>1</v>
      </c>
      <c r="AO82" s="56">
        <v>1</v>
      </c>
      <c r="AP82" s="56"/>
      <c r="AQ82" s="95"/>
      <c r="AR82" s="89"/>
      <c r="AS82" s="56"/>
      <c r="AT82" s="56"/>
      <c r="AU82" s="56"/>
      <c r="AV82" s="56">
        <v>1</v>
      </c>
      <c r="AW82" s="56">
        <v>0</v>
      </c>
      <c r="AX82" s="56"/>
      <c r="AY82" s="56"/>
      <c r="AZ82" s="56"/>
      <c r="BA82" s="56"/>
      <c r="BB82" s="56"/>
      <c r="BC82" s="90"/>
      <c r="BD82" s="86"/>
      <c r="BE82" s="56"/>
      <c r="BF82" s="56"/>
      <c r="BG82" s="56"/>
      <c r="BH82" s="56"/>
      <c r="BI82" s="56"/>
      <c r="BJ82" s="56"/>
      <c r="BK82" s="56"/>
      <c r="BL82" s="56"/>
      <c r="BM82" s="56"/>
      <c r="BN82" s="56">
        <v>1</v>
      </c>
      <c r="BO82" s="56">
        <v>0</v>
      </c>
      <c r="BP82" s="56"/>
      <c r="BQ82" s="95"/>
      <c r="BR82" s="89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>
        <v>3</v>
      </c>
      <c r="CE82" s="56">
        <v>0</v>
      </c>
      <c r="CF82" s="56"/>
      <c r="CG82" s="90"/>
      <c r="CH82" s="8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>
        <v>4</v>
      </c>
      <c r="CW82" s="56">
        <v>1</v>
      </c>
      <c r="CX82" s="56"/>
      <c r="CY82" s="95"/>
      <c r="CZ82" s="89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>
        <v>2</v>
      </c>
      <c r="DO82" s="56">
        <v>1</v>
      </c>
      <c r="DP82" s="56">
        <v>4</v>
      </c>
      <c r="DQ82" s="90">
        <v>3</v>
      </c>
      <c r="DR82" s="8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>
        <v>1</v>
      </c>
      <c r="EI82" s="95">
        <v>1</v>
      </c>
      <c r="EJ82" s="89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>
        <v>2</v>
      </c>
      <c r="FA82" s="90">
        <v>0</v>
      </c>
      <c r="FB82" s="8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95"/>
      <c r="FT82" s="89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90"/>
      <c r="GL82" s="153"/>
      <c r="GM82" s="3">
        <f t="shared" si="20"/>
        <v>0</v>
      </c>
      <c r="GN82" s="3">
        <f t="shared" si="21"/>
        <v>1</v>
      </c>
      <c r="GO82" s="3">
        <f t="shared" si="22"/>
        <v>2</v>
      </c>
      <c r="GP82" s="3">
        <f t="shared" si="23"/>
        <v>1</v>
      </c>
      <c r="GQ82" s="3">
        <f t="shared" si="24"/>
        <v>0</v>
      </c>
      <c r="GR82" s="3">
        <f t="shared" si="25"/>
        <v>1</v>
      </c>
      <c r="GS82" s="3">
        <f t="shared" si="26"/>
        <v>3</v>
      </c>
      <c r="GT82" s="3">
        <f t="shared" si="27"/>
        <v>6</v>
      </c>
      <c r="GU82" s="3">
        <f t="shared" si="28"/>
        <v>7</v>
      </c>
      <c r="GV82" s="3">
        <f t="shared" si="29"/>
        <v>21</v>
      </c>
      <c r="GW82" s="161" t="str">
        <f>IF(GV82='Rregjistrimet 9 Vjeçare'!AH82,"Mire","Gabim")</f>
        <v>Mire</v>
      </c>
      <c r="GX82" s="3">
        <f t="shared" si="30"/>
        <v>0</v>
      </c>
      <c r="GY82" s="3">
        <f t="shared" si="31"/>
        <v>1</v>
      </c>
      <c r="GZ82" s="3">
        <f t="shared" si="32"/>
        <v>1</v>
      </c>
      <c r="HA82" s="3">
        <f t="shared" si="33"/>
        <v>1</v>
      </c>
      <c r="HB82" s="3">
        <f t="shared" si="34"/>
        <v>0</v>
      </c>
      <c r="HC82" s="3">
        <f t="shared" si="35"/>
        <v>0</v>
      </c>
      <c r="HD82" s="3">
        <f t="shared" si="36"/>
        <v>0</v>
      </c>
      <c r="HE82" s="3">
        <f t="shared" si="37"/>
        <v>2</v>
      </c>
      <c r="HF82" s="3">
        <f t="shared" si="38"/>
        <v>4</v>
      </c>
      <c r="HG82" s="3">
        <f t="shared" si="39"/>
        <v>9</v>
      </c>
      <c r="HH82" s="161" t="str">
        <f>IF(HG82='Rregjistrimet 9 Vjeçare'!AI82,"Mire","Gabim")</f>
        <v>Mire</v>
      </c>
    </row>
    <row r="83" spans="1:216" ht="14.1" customHeight="1">
      <c r="A83" s="3" t="s">
        <v>512</v>
      </c>
      <c r="B83" s="29" t="s">
        <v>510</v>
      </c>
      <c r="C83" s="28" t="s">
        <v>297</v>
      </c>
      <c r="D83" s="28" t="s">
        <v>297</v>
      </c>
      <c r="E83" s="44" t="s">
        <v>504</v>
      </c>
      <c r="F83" s="53" t="s">
        <v>513</v>
      </c>
      <c r="G83" s="44" t="s">
        <v>352</v>
      </c>
      <c r="H83" s="44" t="s">
        <v>353</v>
      </c>
      <c r="I83" s="28" t="s">
        <v>300</v>
      </c>
      <c r="J83" s="30" t="s">
        <v>50</v>
      </c>
      <c r="K83" s="30" t="s">
        <v>315</v>
      </c>
      <c r="L83" s="28" t="s">
        <v>509</v>
      </c>
      <c r="M83" s="28" t="s">
        <v>303</v>
      </c>
      <c r="N83" s="55"/>
      <c r="O83" s="84"/>
      <c r="P83" s="89">
        <v>1</v>
      </c>
      <c r="Q83" s="56">
        <v>1</v>
      </c>
      <c r="R83" s="56"/>
      <c r="S83" s="90"/>
      <c r="T83" s="86"/>
      <c r="U83" s="56"/>
      <c r="V83" s="56">
        <v>1</v>
      </c>
      <c r="W83" s="56">
        <v>1</v>
      </c>
      <c r="X83" s="56"/>
      <c r="Y83" s="95"/>
      <c r="Z83" s="89"/>
      <c r="AA83" s="56"/>
      <c r="AB83" s="56">
        <v>1</v>
      </c>
      <c r="AC83" s="56">
        <v>0</v>
      </c>
      <c r="AD83" s="56"/>
      <c r="AE83" s="56"/>
      <c r="AF83" s="56"/>
      <c r="AG83" s="90"/>
      <c r="AH83" s="86"/>
      <c r="AI83" s="56"/>
      <c r="AJ83" s="56"/>
      <c r="AK83" s="56"/>
      <c r="AL83" s="56">
        <v>1</v>
      </c>
      <c r="AM83" s="56">
        <v>1</v>
      </c>
      <c r="AN83" s="56"/>
      <c r="AO83" s="56"/>
      <c r="AP83" s="56"/>
      <c r="AQ83" s="95"/>
      <c r="AR83" s="89"/>
      <c r="AS83" s="56"/>
      <c r="AT83" s="56"/>
      <c r="AU83" s="56"/>
      <c r="AV83" s="56"/>
      <c r="AW83" s="56"/>
      <c r="AX83" s="56">
        <v>1</v>
      </c>
      <c r="AY83" s="56">
        <v>0</v>
      </c>
      <c r="AZ83" s="56"/>
      <c r="BA83" s="56"/>
      <c r="BB83" s="56"/>
      <c r="BC83" s="90"/>
      <c r="BD83" s="86"/>
      <c r="BE83" s="56"/>
      <c r="BF83" s="56"/>
      <c r="BG83" s="56"/>
      <c r="BH83" s="56"/>
      <c r="BI83" s="56"/>
      <c r="BJ83" s="56"/>
      <c r="BK83" s="56"/>
      <c r="BL83" s="56">
        <v>2</v>
      </c>
      <c r="BM83" s="56">
        <v>1</v>
      </c>
      <c r="BN83" s="56"/>
      <c r="BO83" s="56"/>
      <c r="BP83" s="56"/>
      <c r="BQ83" s="95"/>
      <c r="BR83" s="89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90"/>
      <c r="CH83" s="8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95"/>
      <c r="CZ83" s="89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90"/>
      <c r="DR83" s="8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95"/>
      <c r="EJ83" s="89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90"/>
      <c r="FB83" s="8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95"/>
      <c r="FT83" s="89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90"/>
      <c r="GL83" s="153"/>
      <c r="GM83" s="3">
        <f t="shared" si="20"/>
        <v>1</v>
      </c>
      <c r="GN83" s="3">
        <f t="shared" si="21"/>
        <v>2</v>
      </c>
      <c r="GO83" s="3">
        <f t="shared" si="22"/>
        <v>1</v>
      </c>
      <c r="GP83" s="3">
        <f t="shared" si="23"/>
        <v>1</v>
      </c>
      <c r="GQ83" s="3">
        <f t="shared" si="24"/>
        <v>2</v>
      </c>
      <c r="GR83" s="3">
        <f t="shared" si="25"/>
        <v>0</v>
      </c>
      <c r="GS83" s="3">
        <f t="shared" si="26"/>
        <v>0</v>
      </c>
      <c r="GT83" s="3">
        <f t="shared" si="27"/>
        <v>0</v>
      </c>
      <c r="GU83" s="3">
        <f t="shared" si="28"/>
        <v>0</v>
      </c>
      <c r="GV83" s="3">
        <f t="shared" si="29"/>
        <v>7</v>
      </c>
      <c r="GW83" s="161" t="str">
        <f>IF(GV83='Rregjistrimet 9 Vjeçare'!AH83,"Mire","Gabim")</f>
        <v>Mire</v>
      </c>
      <c r="GX83" s="3">
        <f t="shared" si="30"/>
        <v>1</v>
      </c>
      <c r="GY83" s="3">
        <f t="shared" si="31"/>
        <v>1</v>
      </c>
      <c r="GZ83" s="3">
        <f t="shared" si="32"/>
        <v>1</v>
      </c>
      <c r="HA83" s="3">
        <f t="shared" si="33"/>
        <v>0</v>
      </c>
      <c r="HB83" s="3">
        <f t="shared" si="34"/>
        <v>1</v>
      </c>
      <c r="HC83" s="3">
        <f t="shared" si="35"/>
        <v>0</v>
      </c>
      <c r="HD83" s="3">
        <f t="shared" si="36"/>
        <v>0</v>
      </c>
      <c r="HE83" s="3">
        <f t="shared" si="37"/>
        <v>0</v>
      </c>
      <c r="HF83" s="3">
        <f t="shared" si="38"/>
        <v>0</v>
      </c>
      <c r="HG83" s="3">
        <f t="shared" si="39"/>
        <v>4</v>
      </c>
      <c r="HH83" s="161" t="str">
        <f>IF(HG83='Rregjistrimet 9 Vjeçare'!AI83,"Mire","Gabim")</f>
        <v>Mire</v>
      </c>
    </row>
    <row r="84" spans="1:216" ht="14.1" customHeight="1">
      <c r="A84" s="3" t="s">
        <v>514</v>
      </c>
      <c r="B84" s="29" t="s">
        <v>515</v>
      </c>
      <c r="C84" s="28" t="s">
        <v>297</v>
      </c>
      <c r="D84" s="28" t="s">
        <v>297</v>
      </c>
      <c r="E84" s="44" t="s">
        <v>516</v>
      </c>
      <c r="F84" s="53" t="s">
        <v>517</v>
      </c>
      <c r="G84" s="44" t="s">
        <v>352</v>
      </c>
      <c r="H84" s="44" t="s">
        <v>353</v>
      </c>
      <c r="I84" s="28" t="s">
        <v>300</v>
      </c>
      <c r="J84" s="30" t="s">
        <v>301</v>
      </c>
      <c r="K84" s="30" t="s">
        <v>315</v>
      </c>
      <c r="L84" s="28" t="s">
        <v>518</v>
      </c>
      <c r="M84" s="28" t="s">
        <v>303</v>
      </c>
      <c r="N84" s="55"/>
      <c r="O84" s="84"/>
      <c r="P84" s="89">
        <v>1</v>
      </c>
      <c r="Q84" s="56">
        <v>0</v>
      </c>
      <c r="R84" s="56"/>
      <c r="S84" s="90"/>
      <c r="T84" s="86"/>
      <c r="U84" s="56"/>
      <c r="V84" s="56">
        <v>2</v>
      </c>
      <c r="W84" s="56">
        <v>0</v>
      </c>
      <c r="X84" s="56"/>
      <c r="Y84" s="95"/>
      <c r="Z84" s="89"/>
      <c r="AA84" s="56"/>
      <c r="AB84" s="56"/>
      <c r="AC84" s="56"/>
      <c r="AD84" s="56">
        <v>6</v>
      </c>
      <c r="AE84" s="56">
        <v>2</v>
      </c>
      <c r="AF84" s="56"/>
      <c r="AG84" s="90"/>
      <c r="AH84" s="86"/>
      <c r="AI84" s="56"/>
      <c r="AJ84" s="56"/>
      <c r="AK84" s="56"/>
      <c r="AL84" s="56"/>
      <c r="AM84" s="56"/>
      <c r="AN84" s="56">
        <v>5</v>
      </c>
      <c r="AO84" s="56">
        <v>2</v>
      </c>
      <c r="AP84" s="56"/>
      <c r="AQ84" s="95"/>
      <c r="AR84" s="89"/>
      <c r="AS84" s="56"/>
      <c r="AT84" s="56"/>
      <c r="AU84" s="56"/>
      <c r="AV84" s="56"/>
      <c r="AW84" s="56"/>
      <c r="AX84" s="56"/>
      <c r="AY84" s="56"/>
      <c r="AZ84" s="56">
        <v>6</v>
      </c>
      <c r="BA84" s="56">
        <v>2</v>
      </c>
      <c r="BB84" s="56"/>
      <c r="BC84" s="90"/>
      <c r="BD84" s="86"/>
      <c r="BE84" s="56"/>
      <c r="BF84" s="56"/>
      <c r="BG84" s="56"/>
      <c r="BH84" s="56"/>
      <c r="BI84" s="56"/>
      <c r="BJ84" s="56"/>
      <c r="BK84" s="56"/>
      <c r="BL84" s="56"/>
      <c r="BM84" s="56"/>
      <c r="BN84" s="56">
        <v>10</v>
      </c>
      <c r="BO84" s="56">
        <v>5</v>
      </c>
      <c r="BP84" s="56"/>
      <c r="BQ84" s="95"/>
      <c r="BR84" s="89"/>
      <c r="BS84" s="56"/>
      <c r="BT84" s="56"/>
      <c r="BU84" s="56"/>
      <c r="BV84" s="56"/>
      <c r="BW84" s="56"/>
      <c r="BX84" s="56"/>
      <c r="BY84" s="56"/>
      <c r="BZ84" s="56"/>
      <c r="CA84" s="56"/>
      <c r="CB84" s="56">
        <v>6</v>
      </c>
      <c r="CC84" s="56">
        <v>0</v>
      </c>
      <c r="CD84" s="56">
        <v>8</v>
      </c>
      <c r="CE84" s="56">
        <v>6</v>
      </c>
      <c r="CF84" s="56"/>
      <c r="CG84" s="90"/>
      <c r="CH84" s="8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>
        <v>4</v>
      </c>
      <c r="CU84" s="56">
        <v>0</v>
      </c>
      <c r="CV84" s="56"/>
      <c r="CW84" s="56"/>
      <c r="CX84" s="56"/>
      <c r="CY84" s="95"/>
      <c r="CZ84" s="89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>
        <v>9</v>
      </c>
      <c r="DO84" s="56">
        <v>1</v>
      </c>
      <c r="DP84" s="56">
        <v>8</v>
      </c>
      <c r="DQ84" s="90">
        <v>4</v>
      </c>
      <c r="DR84" s="8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>
        <v>3</v>
      </c>
      <c r="EI84" s="95">
        <v>0</v>
      </c>
      <c r="EJ84" s="89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90"/>
      <c r="FB84" s="8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95"/>
      <c r="FT84" s="89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90"/>
      <c r="GL84" s="153"/>
      <c r="GM84" s="3">
        <f t="shared" si="20"/>
        <v>1</v>
      </c>
      <c r="GN84" s="3">
        <f t="shared" si="21"/>
        <v>2</v>
      </c>
      <c r="GO84" s="3">
        <f t="shared" si="22"/>
        <v>6</v>
      </c>
      <c r="GP84" s="3">
        <f t="shared" si="23"/>
        <v>5</v>
      </c>
      <c r="GQ84" s="3">
        <f t="shared" si="24"/>
        <v>6</v>
      </c>
      <c r="GR84" s="3">
        <f t="shared" si="25"/>
        <v>16</v>
      </c>
      <c r="GS84" s="3">
        <f t="shared" si="26"/>
        <v>12</v>
      </c>
      <c r="GT84" s="3">
        <f t="shared" si="27"/>
        <v>9</v>
      </c>
      <c r="GU84" s="3">
        <f t="shared" si="28"/>
        <v>11</v>
      </c>
      <c r="GV84" s="3">
        <f t="shared" si="29"/>
        <v>68</v>
      </c>
      <c r="GW84" s="161" t="str">
        <f>IF(GV84='Rregjistrimet 9 Vjeçare'!AH84,"Mire","Gabim")</f>
        <v>Mire</v>
      </c>
      <c r="GX84" s="3">
        <f t="shared" si="30"/>
        <v>0</v>
      </c>
      <c r="GY84" s="3">
        <f t="shared" si="31"/>
        <v>0</v>
      </c>
      <c r="GZ84" s="3">
        <f t="shared" si="32"/>
        <v>2</v>
      </c>
      <c r="HA84" s="3">
        <f t="shared" si="33"/>
        <v>2</v>
      </c>
      <c r="HB84" s="3">
        <f t="shared" si="34"/>
        <v>2</v>
      </c>
      <c r="HC84" s="3">
        <f t="shared" si="35"/>
        <v>5</v>
      </c>
      <c r="HD84" s="3">
        <f t="shared" si="36"/>
        <v>6</v>
      </c>
      <c r="HE84" s="3">
        <f t="shared" si="37"/>
        <v>1</v>
      </c>
      <c r="HF84" s="3">
        <f t="shared" si="38"/>
        <v>4</v>
      </c>
      <c r="HG84" s="3">
        <f t="shared" si="39"/>
        <v>22</v>
      </c>
      <c r="HH84" s="161" t="str">
        <f>IF(HG84='Rregjistrimet 9 Vjeçare'!AI84,"Mire","Gabim")</f>
        <v>Mire</v>
      </c>
    </row>
    <row r="85" spans="1:216" ht="14.1" customHeight="1">
      <c r="A85" s="3" t="s">
        <v>519</v>
      </c>
      <c r="B85" s="29" t="s">
        <v>515</v>
      </c>
      <c r="C85" s="28" t="s">
        <v>297</v>
      </c>
      <c r="D85" s="28" t="s">
        <v>297</v>
      </c>
      <c r="E85" s="44" t="s">
        <v>516</v>
      </c>
      <c r="F85" s="53" t="s">
        <v>520</v>
      </c>
      <c r="G85" s="44" t="s">
        <v>352</v>
      </c>
      <c r="H85" s="44" t="s">
        <v>353</v>
      </c>
      <c r="I85" s="28" t="s">
        <v>300</v>
      </c>
      <c r="J85" s="30" t="s">
        <v>50</v>
      </c>
      <c r="K85" s="30" t="s">
        <v>315</v>
      </c>
      <c r="L85" s="28" t="s">
        <v>518</v>
      </c>
      <c r="M85" s="28" t="s">
        <v>303</v>
      </c>
      <c r="N85" s="55"/>
      <c r="O85" s="84"/>
      <c r="P85" s="89">
        <v>2</v>
      </c>
      <c r="Q85" s="56">
        <v>1</v>
      </c>
      <c r="R85" s="56"/>
      <c r="S85" s="90"/>
      <c r="T85" s="86"/>
      <c r="U85" s="56"/>
      <c r="V85" s="56">
        <v>3</v>
      </c>
      <c r="W85" s="56">
        <v>1</v>
      </c>
      <c r="X85" s="56"/>
      <c r="Y85" s="95"/>
      <c r="Z85" s="89"/>
      <c r="AA85" s="56"/>
      <c r="AB85" s="56"/>
      <c r="AC85" s="56"/>
      <c r="AD85" s="56">
        <v>1</v>
      </c>
      <c r="AE85" s="56">
        <v>1</v>
      </c>
      <c r="AF85" s="56"/>
      <c r="AG85" s="90"/>
      <c r="AH85" s="86"/>
      <c r="AI85" s="56"/>
      <c r="AJ85" s="56"/>
      <c r="AK85" s="56"/>
      <c r="AL85" s="56"/>
      <c r="AM85" s="56"/>
      <c r="AN85" s="56">
        <v>2</v>
      </c>
      <c r="AO85" s="56">
        <v>1</v>
      </c>
      <c r="AP85" s="56"/>
      <c r="AQ85" s="95"/>
      <c r="AR85" s="89"/>
      <c r="AS85" s="56"/>
      <c r="AT85" s="56"/>
      <c r="AU85" s="56"/>
      <c r="AV85" s="56"/>
      <c r="AW85" s="56"/>
      <c r="AX85" s="56"/>
      <c r="AY85" s="56"/>
      <c r="AZ85" s="56">
        <v>2</v>
      </c>
      <c r="BA85" s="56">
        <v>1</v>
      </c>
      <c r="BB85" s="56"/>
      <c r="BC85" s="90"/>
      <c r="BD85" s="8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95"/>
      <c r="BR85" s="89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90"/>
      <c r="CH85" s="8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95"/>
      <c r="CZ85" s="89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90"/>
      <c r="DR85" s="8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95"/>
      <c r="EJ85" s="89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90"/>
      <c r="FB85" s="8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95"/>
      <c r="FT85" s="89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90"/>
      <c r="GL85" s="153"/>
      <c r="GM85" s="3">
        <f t="shared" si="20"/>
        <v>2</v>
      </c>
      <c r="GN85" s="3">
        <f t="shared" si="21"/>
        <v>3</v>
      </c>
      <c r="GO85" s="3">
        <f t="shared" si="22"/>
        <v>1</v>
      </c>
      <c r="GP85" s="3">
        <f t="shared" si="23"/>
        <v>2</v>
      </c>
      <c r="GQ85" s="3">
        <f t="shared" si="24"/>
        <v>2</v>
      </c>
      <c r="GR85" s="3">
        <f t="shared" si="25"/>
        <v>0</v>
      </c>
      <c r="GS85" s="3">
        <f t="shared" si="26"/>
        <v>0</v>
      </c>
      <c r="GT85" s="3">
        <f t="shared" si="27"/>
        <v>0</v>
      </c>
      <c r="GU85" s="3">
        <f t="shared" si="28"/>
        <v>0</v>
      </c>
      <c r="GV85" s="3">
        <f t="shared" si="29"/>
        <v>10</v>
      </c>
      <c r="GW85" s="161" t="str">
        <f>IF(GV85='Rregjistrimet 9 Vjeçare'!AH85,"Mire","Gabim")</f>
        <v>Mire</v>
      </c>
      <c r="GX85" s="3">
        <f t="shared" si="30"/>
        <v>1</v>
      </c>
      <c r="GY85" s="3">
        <f t="shared" si="31"/>
        <v>1</v>
      </c>
      <c r="GZ85" s="3">
        <f t="shared" si="32"/>
        <v>1</v>
      </c>
      <c r="HA85" s="3">
        <f t="shared" si="33"/>
        <v>1</v>
      </c>
      <c r="HB85" s="3">
        <f t="shared" si="34"/>
        <v>1</v>
      </c>
      <c r="HC85" s="3">
        <f t="shared" si="35"/>
        <v>0</v>
      </c>
      <c r="HD85" s="3">
        <f t="shared" si="36"/>
        <v>0</v>
      </c>
      <c r="HE85" s="3">
        <f t="shared" si="37"/>
        <v>0</v>
      </c>
      <c r="HF85" s="3">
        <f t="shared" si="38"/>
        <v>0</v>
      </c>
      <c r="HG85" s="3">
        <f t="shared" si="39"/>
        <v>5</v>
      </c>
      <c r="HH85" s="161" t="str">
        <f>IF(HG85='Rregjistrimet 9 Vjeçare'!AI85,"Mire","Gabim")</f>
        <v>Mire</v>
      </c>
    </row>
    <row r="86" spans="1:216" ht="14.1" customHeight="1">
      <c r="A86" s="3" t="s">
        <v>521</v>
      </c>
      <c r="B86" s="29" t="s">
        <v>515</v>
      </c>
      <c r="C86" s="28" t="s">
        <v>297</v>
      </c>
      <c r="D86" s="28" t="s">
        <v>297</v>
      </c>
      <c r="E86" s="44" t="s">
        <v>516</v>
      </c>
      <c r="F86" s="53" t="s">
        <v>522</v>
      </c>
      <c r="G86" s="44" t="s">
        <v>352</v>
      </c>
      <c r="H86" s="44" t="s">
        <v>353</v>
      </c>
      <c r="I86" s="28" t="s">
        <v>300</v>
      </c>
      <c r="J86" s="30" t="s">
        <v>50</v>
      </c>
      <c r="K86" s="30" t="s">
        <v>315</v>
      </c>
      <c r="L86" s="28" t="s">
        <v>518</v>
      </c>
      <c r="M86" s="28" t="s">
        <v>303</v>
      </c>
      <c r="N86" s="55"/>
      <c r="O86" s="84"/>
      <c r="P86" s="89">
        <v>2</v>
      </c>
      <c r="Q86" s="56">
        <v>2</v>
      </c>
      <c r="R86" s="56"/>
      <c r="S86" s="90"/>
      <c r="T86" s="86">
        <v>2</v>
      </c>
      <c r="U86" s="56">
        <v>0</v>
      </c>
      <c r="V86" s="56">
        <v>3</v>
      </c>
      <c r="W86" s="56">
        <v>1</v>
      </c>
      <c r="X86" s="56"/>
      <c r="Y86" s="95"/>
      <c r="Z86" s="89"/>
      <c r="AA86" s="56"/>
      <c r="AB86" s="56"/>
      <c r="AC86" s="56"/>
      <c r="AD86" s="56">
        <v>2</v>
      </c>
      <c r="AE86" s="56">
        <v>0</v>
      </c>
      <c r="AF86" s="56"/>
      <c r="AG86" s="90"/>
      <c r="AH86" s="86"/>
      <c r="AI86" s="56"/>
      <c r="AJ86" s="56"/>
      <c r="AK86" s="56"/>
      <c r="AL86" s="56"/>
      <c r="AM86" s="56"/>
      <c r="AN86" s="56">
        <v>2</v>
      </c>
      <c r="AO86" s="56">
        <v>1</v>
      </c>
      <c r="AP86" s="56"/>
      <c r="AQ86" s="95"/>
      <c r="AR86" s="89"/>
      <c r="AS86" s="56"/>
      <c r="AT86" s="56"/>
      <c r="AU86" s="56"/>
      <c r="AV86" s="56"/>
      <c r="AW86" s="56"/>
      <c r="AX86" s="56"/>
      <c r="AY86" s="56"/>
      <c r="AZ86" s="56">
        <v>1</v>
      </c>
      <c r="BA86" s="56">
        <v>1</v>
      </c>
      <c r="BB86" s="56"/>
      <c r="BC86" s="90"/>
      <c r="BD86" s="8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95"/>
      <c r="BR86" s="89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90"/>
      <c r="CH86" s="8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95"/>
      <c r="CZ86" s="89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90"/>
      <c r="DR86" s="8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95"/>
      <c r="EJ86" s="89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7"/>
      <c r="EW86" s="56"/>
      <c r="EX86" s="56"/>
      <c r="EY86" s="56"/>
      <c r="EZ86" s="57"/>
      <c r="FA86" s="101"/>
      <c r="FB86" s="8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95"/>
      <c r="FT86" s="89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90"/>
      <c r="GL86" s="153"/>
      <c r="GM86" s="3">
        <f t="shared" si="20"/>
        <v>4</v>
      </c>
      <c r="GN86" s="3">
        <f t="shared" si="21"/>
        <v>3</v>
      </c>
      <c r="GO86" s="3">
        <f t="shared" si="22"/>
        <v>2</v>
      </c>
      <c r="GP86" s="3">
        <f t="shared" si="23"/>
        <v>2</v>
      </c>
      <c r="GQ86" s="3">
        <f t="shared" si="24"/>
        <v>1</v>
      </c>
      <c r="GR86" s="3">
        <f t="shared" si="25"/>
        <v>0</v>
      </c>
      <c r="GS86" s="3">
        <f t="shared" si="26"/>
        <v>0</v>
      </c>
      <c r="GT86" s="3">
        <f t="shared" si="27"/>
        <v>0</v>
      </c>
      <c r="GU86" s="3">
        <f t="shared" si="28"/>
        <v>0</v>
      </c>
      <c r="GV86" s="3">
        <f t="shared" si="29"/>
        <v>12</v>
      </c>
      <c r="GW86" s="161" t="str">
        <f>IF(GV86='Rregjistrimet 9 Vjeçare'!AH86,"Mire","Gabim")</f>
        <v>Mire</v>
      </c>
      <c r="GX86" s="3">
        <f t="shared" si="30"/>
        <v>2</v>
      </c>
      <c r="GY86" s="3">
        <f t="shared" si="31"/>
        <v>1</v>
      </c>
      <c r="GZ86" s="3">
        <f t="shared" si="32"/>
        <v>0</v>
      </c>
      <c r="HA86" s="3">
        <f t="shared" si="33"/>
        <v>1</v>
      </c>
      <c r="HB86" s="3">
        <f t="shared" si="34"/>
        <v>1</v>
      </c>
      <c r="HC86" s="3">
        <f t="shared" si="35"/>
        <v>0</v>
      </c>
      <c r="HD86" s="3">
        <f t="shared" si="36"/>
        <v>0</v>
      </c>
      <c r="HE86" s="3">
        <f t="shared" si="37"/>
        <v>0</v>
      </c>
      <c r="HF86" s="3">
        <f t="shared" si="38"/>
        <v>0</v>
      </c>
      <c r="HG86" s="3">
        <f t="shared" si="39"/>
        <v>5</v>
      </c>
      <c r="HH86" s="161" t="str">
        <f>IF(HG86='Rregjistrimet 9 Vjeçare'!AI86,"Mire","Gabim")</f>
        <v>Mire</v>
      </c>
    </row>
    <row r="87" spans="1:216" ht="14.1" customHeight="1">
      <c r="A87" s="3" t="s">
        <v>523</v>
      </c>
      <c r="B87" s="29" t="s">
        <v>515</v>
      </c>
      <c r="C87" s="28" t="s">
        <v>297</v>
      </c>
      <c r="D87" s="28" t="s">
        <v>297</v>
      </c>
      <c r="E87" s="44" t="s">
        <v>516</v>
      </c>
      <c r="F87" s="53" t="s">
        <v>524</v>
      </c>
      <c r="G87" s="44" t="s">
        <v>352</v>
      </c>
      <c r="H87" s="44" t="s">
        <v>353</v>
      </c>
      <c r="I87" s="28" t="s">
        <v>300</v>
      </c>
      <c r="J87" s="30" t="s">
        <v>301</v>
      </c>
      <c r="K87" s="30" t="s">
        <v>302</v>
      </c>
      <c r="L87" s="28"/>
      <c r="M87" s="28" t="s">
        <v>303</v>
      </c>
      <c r="N87" s="55"/>
      <c r="O87" s="84"/>
      <c r="P87" s="89">
        <v>2</v>
      </c>
      <c r="Q87" s="56">
        <v>1</v>
      </c>
      <c r="R87" s="56"/>
      <c r="S87" s="90"/>
      <c r="T87" s="86"/>
      <c r="U87" s="56"/>
      <c r="V87" s="56">
        <v>1</v>
      </c>
      <c r="W87" s="56">
        <v>0</v>
      </c>
      <c r="X87" s="56"/>
      <c r="Y87" s="95"/>
      <c r="Z87" s="89"/>
      <c r="AA87" s="56"/>
      <c r="AB87" s="56"/>
      <c r="AC87" s="56"/>
      <c r="AD87" s="56">
        <v>2</v>
      </c>
      <c r="AE87" s="56">
        <v>0</v>
      </c>
      <c r="AF87" s="56"/>
      <c r="AG87" s="90"/>
      <c r="AH87" s="86"/>
      <c r="AI87" s="56"/>
      <c r="AJ87" s="56"/>
      <c r="AK87" s="56"/>
      <c r="AL87" s="56"/>
      <c r="AM87" s="56"/>
      <c r="AN87" s="56">
        <v>2</v>
      </c>
      <c r="AO87" s="56">
        <v>0</v>
      </c>
      <c r="AP87" s="56"/>
      <c r="AQ87" s="95"/>
      <c r="AR87" s="89"/>
      <c r="AS87" s="56"/>
      <c r="AT87" s="56"/>
      <c r="AU87" s="56"/>
      <c r="AV87" s="56"/>
      <c r="AW87" s="56"/>
      <c r="AX87" s="56"/>
      <c r="AY87" s="56"/>
      <c r="AZ87" s="56">
        <v>1</v>
      </c>
      <c r="BA87" s="56">
        <v>1</v>
      </c>
      <c r="BB87" s="56"/>
      <c r="BC87" s="90"/>
      <c r="BD87" s="86"/>
      <c r="BE87" s="56"/>
      <c r="BF87" s="56"/>
      <c r="BG87" s="56"/>
      <c r="BH87" s="56"/>
      <c r="BI87" s="56"/>
      <c r="BJ87" s="56"/>
      <c r="BK87" s="56"/>
      <c r="BL87" s="56"/>
      <c r="BM87" s="56"/>
      <c r="BN87" s="56">
        <v>3</v>
      </c>
      <c r="BO87" s="56">
        <v>1</v>
      </c>
      <c r="BP87" s="56"/>
      <c r="BQ87" s="95"/>
      <c r="BR87" s="89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>
        <v>6</v>
      </c>
      <c r="CE87" s="56">
        <v>2</v>
      </c>
      <c r="CF87" s="56"/>
      <c r="CG87" s="90"/>
      <c r="CH87" s="8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>
        <v>4</v>
      </c>
      <c r="CW87" s="56">
        <v>1</v>
      </c>
      <c r="CX87" s="56"/>
      <c r="CY87" s="95"/>
      <c r="CZ87" s="89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>
        <v>9</v>
      </c>
      <c r="DQ87" s="90">
        <v>6</v>
      </c>
      <c r="DR87" s="8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>
        <v>5</v>
      </c>
      <c r="EI87" s="95">
        <v>0</v>
      </c>
      <c r="EJ87" s="89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90"/>
      <c r="FB87" s="8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95"/>
      <c r="FT87" s="89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90"/>
      <c r="GL87" s="153"/>
      <c r="GM87" s="3">
        <f t="shared" si="20"/>
        <v>2</v>
      </c>
      <c r="GN87" s="3">
        <f t="shared" si="21"/>
        <v>1</v>
      </c>
      <c r="GO87" s="3">
        <f t="shared" si="22"/>
        <v>2</v>
      </c>
      <c r="GP87" s="3">
        <f t="shared" si="23"/>
        <v>2</v>
      </c>
      <c r="GQ87" s="3">
        <f t="shared" si="24"/>
        <v>1</v>
      </c>
      <c r="GR87" s="3">
        <f t="shared" si="25"/>
        <v>3</v>
      </c>
      <c r="GS87" s="3">
        <f t="shared" si="26"/>
        <v>6</v>
      </c>
      <c r="GT87" s="3">
        <f t="shared" si="27"/>
        <v>4</v>
      </c>
      <c r="GU87" s="3">
        <f t="shared" si="28"/>
        <v>14</v>
      </c>
      <c r="GV87" s="3">
        <f t="shared" si="29"/>
        <v>35</v>
      </c>
      <c r="GW87" s="161" t="str">
        <f>IF(GV87='Rregjistrimet 9 Vjeçare'!AH87,"Mire","Gabim")</f>
        <v>Mire</v>
      </c>
      <c r="GX87" s="3">
        <f t="shared" si="30"/>
        <v>1</v>
      </c>
      <c r="GY87" s="3">
        <f t="shared" si="31"/>
        <v>0</v>
      </c>
      <c r="GZ87" s="3">
        <f t="shared" si="32"/>
        <v>0</v>
      </c>
      <c r="HA87" s="3">
        <f t="shared" si="33"/>
        <v>0</v>
      </c>
      <c r="HB87" s="3">
        <f t="shared" si="34"/>
        <v>1</v>
      </c>
      <c r="HC87" s="3">
        <f t="shared" si="35"/>
        <v>1</v>
      </c>
      <c r="HD87" s="3">
        <f t="shared" si="36"/>
        <v>2</v>
      </c>
      <c r="HE87" s="3">
        <f t="shared" si="37"/>
        <v>1</v>
      </c>
      <c r="HF87" s="3">
        <f t="shared" si="38"/>
        <v>6</v>
      </c>
      <c r="HG87" s="3">
        <f t="shared" si="39"/>
        <v>12</v>
      </c>
      <c r="HH87" s="161" t="str">
        <f>IF(HG87='Rregjistrimet 9 Vjeçare'!AI87,"Mire","Gabim")</f>
        <v>Mire</v>
      </c>
    </row>
    <row r="88" spans="1:216" ht="14.1" customHeight="1">
      <c r="A88" s="3" t="s">
        <v>525</v>
      </c>
      <c r="B88" s="29" t="s">
        <v>515</v>
      </c>
      <c r="C88" s="28" t="s">
        <v>297</v>
      </c>
      <c r="D88" s="28" t="s">
        <v>297</v>
      </c>
      <c r="E88" s="44" t="s">
        <v>516</v>
      </c>
      <c r="F88" s="53" t="s">
        <v>526</v>
      </c>
      <c r="G88" s="44" t="s">
        <v>352</v>
      </c>
      <c r="H88" s="44" t="s">
        <v>353</v>
      </c>
      <c r="I88" s="28" t="s">
        <v>300</v>
      </c>
      <c r="J88" s="30" t="s">
        <v>50</v>
      </c>
      <c r="K88" s="30" t="s">
        <v>315</v>
      </c>
      <c r="L88" s="28" t="s">
        <v>518</v>
      </c>
      <c r="M88" s="28" t="s">
        <v>303</v>
      </c>
      <c r="N88" s="55"/>
      <c r="O88" s="84"/>
      <c r="P88" s="89">
        <v>2</v>
      </c>
      <c r="Q88" s="56">
        <v>1</v>
      </c>
      <c r="R88" s="56"/>
      <c r="S88" s="90"/>
      <c r="T88" s="86"/>
      <c r="U88" s="56"/>
      <c r="V88" s="56">
        <v>1</v>
      </c>
      <c r="W88" s="56">
        <v>1</v>
      </c>
      <c r="X88" s="56"/>
      <c r="Y88" s="95"/>
      <c r="Z88" s="89"/>
      <c r="AA88" s="56"/>
      <c r="AB88" s="56"/>
      <c r="AC88" s="56"/>
      <c r="AD88" s="56">
        <v>1</v>
      </c>
      <c r="AE88" s="56">
        <v>1</v>
      </c>
      <c r="AF88" s="56"/>
      <c r="AG88" s="90"/>
      <c r="AH88" s="86"/>
      <c r="AI88" s="56"/>
      <c r="AJ88" s="56"/>
      <c r="AK88" s="56"/>
      <c r="AL88" s="56"/>
      <c r="AM88" s="56"/>
      <c r="AN88" s="56">
        <v>1</v>
      </c>
      <c r="AO88" s="56">
        <v>0</v>
      </c>
      <c r="AP88" s="56"/>
      <c r="AQ88" s="95"/>
      <c r="AR88" s="89"/>
      <c r="AS88" s="56"/>
      <c r="AT88" s="56"/>
      <c r="AU88" s="56"/>
      <c r="AV88" s="56"/>
      <c r="AW88" s="56"/>
      <c r="AX88" s="56"/>
      <c r="AY88" s="56"/>
      <c r="AZ88" s="56">
        <v>1</v>
      </c>
      <c r="BA88" s="56">
        <v>0</v>
      </c>
      <c r="BB88" s="56"/>
      <c r="BC88" s="90"/>
      <c r="BD88" s="8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95"/>
      <c r="BR88" s="89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90"/>
      <c r="CH88" s="8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95"/>
      <c r="CZ88" s="89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90"/>
      <c r="DR88" s="8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95"/>
      <c r="EJ88" s="89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90"/>
      <c r="FB88" s="8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95"/>
      <c r="FT88" s="89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90"/>
      <c r="GL88" s="153"/>
      <c r="GM88" s="3">
        <f t="shared" si="20"/>
        <v>2</v>
      </c>
      <c r="GN88" s="3">
        <f t="shared" si="21"/>
        <v>1</v>
      </c>
      <c r="GO88" s="3">
        <f t="shared" si="22"/>
        <v>1</v>
      </c>
      <c r="GP88" s="3">
        <f t="shared" si="23"/>
        <v>1</v>
      </c>
      <c r="GQ88" s="3">
        <f t="shared" si="24"/>
        <v>1</v>
      </c>
      <c r="GR88" s="3">
        <f t="shared" si="25"/>
        <v>0</v>
      </c>
      <c r="GS88" s="3">
        <f t="shared" si="26"/>
        <v>0</v>
      </c>
      <c r="GT88" s="3">
        <f t="shared" si="27"/>
        <v>0</v>
      </c>
      <c r="GU88" s="3">
        <f t="shared" si="28"/>
        <v>0</v>
      </c>
      <c r="GV88" s="3">
        <f t="shared" si="29"/>
        <v>6</v>
      </c>
      <c r="GW88" s="161" t="str">
        <f>IF(GV88='Rregjistrimet 9 Vjeçare'!AH88,"Mire","Gabim")</f>
        <v>Mire</v>
      </c>
      <c r="GX88" s="3">
        <f t="shared" si="30"/>
        <v>1</v>
      </c>
      <c r="GY88" s="3">
        <f t="shared" si="31"/>
        <v>1</v>
      </c>
      <c r="GZ88" s="3">
        <f t="shared" si="32"/>
        <v>1</v>
      </c>
      <c r="HA88" s="3">
        <f t="shared" si="33"/>
        <v>0</v>
      </c>
      <c r="HB88" s="3">
        <f t="shared" si="34"/>
        <v>0</v>
      </c>
      <c r="HC88" s="3">
        <f t="shared" si="35"/>
        <v>0</v>
      </c>
      <c r="HD88" s="3">
        <f t="shared" si="36"/>
        <v>0</v>
      </c>
      <c r="HE88" s="3">
        <f t="shared" si="37"/>
        <v>0</v>
      </c>
      <c r="HF88" s="3">
        <f t="shared" si="38"/>
        <v>0</v>
      </c>
      <c r="HG88" s="3">
        <f t="shared" si="39"/>
        <v>3</v>
      </c>
      <c r="HH88" s="161" t="str">
        <f>IF(HG88='Rregjistrimet 9 Vjeçare'!AI88,"Mire","Gabim")</f>
        <v>Mire</v>
      </c>
    </row>
    <row r="89" spans="1:216" ht="14.1" customHeight="1">
      <c r="A89" s="3" t="s">
        <v>527</v>
      </c>
      <c r="B89" s="29" t="s">
        <v>515</v>
      </c>
      <c r="C89" s="28" t="s">
        <v>297</v>
      </c>
      <c r="D89" s="28" t="s">
        <v>297</v>
      </c>
      <c r="E89" s="44" t="s">
        <v>516</v>
      </c>
      <c r="F89" s="53" t="s">
        <v>528</v>
      </c>
      <c r="G89" s="44" t="s">
        <v>352</v>
      </c>
      <c r="H89" s="44" t="s">
        <v>353</v>
      </c>
      <c r="I89" s="28" t="s">
        <v>300</v>
      </c>
      <c r="J89" s="30" t="s">
        <v>301</v>
      </c>
      <c r="K89" s="30" t="s">
        <v>315</v>
      </c>
      <c r="L89" s="28" t="s">
        <v>518</v>
      </c>
      <c r="M89" s="28" t="s">
        <v>303</v>
      </c>
      <c r="N89" s="55"/>
      <c r="O89" s="84"/>
      <c r="P89" s="89">
        <v>1</v>
      </c>
      <c r="Q89" s="56">
        <v>0</v>
      </c>
      <c r="R89" s="56"/>
      <c r="S89" s="90"/>
      <c r="T89" s="86"/>
      <c r="U89" s="56"/>
      <c r="V89" s="56">
        <v>1</v>
      </c>
      <c r="W89" s="56">
        <v>1</v>
      </c>
      <c r="X89" s="56"/>
      <c r="Y89" s="95"/>
      <c r="Z89" s="89"/>
      <c r="AA89" s="56"/>
      <c r="AB89" s="56"/>
      <c r="AC89" s="56"/>
      <c r="AD89" s="56">
        <v>1</v>
      </c>
      <c r="AE89" s="56">
        <v>1</v>
      </c>
      <c r="AF89" s="56"/>
      <c r="AG89" s="90"/>
      <c r="AH89" s="86"/>
      <c r="AI89" s="56"/>
      <c r="AJ89" s="56"/>
      <c r="AK89" s="56"/>
      <c r="AL89" s="56"/>
      <c r="AM89" s="56"/>
      <c r="AN89" s="56">
        <v>2</v>
      </c>
      <c r="AO89" s="56">
        <v>1</v>
      </c>
      <c r="AP89" s="56"/>
      <c r="AQ89" s="95"/>
      <c r="AR89" s="89"/>
      <c r="AS89" s="56"/>
      <c r="AT89" s="56"/>
      <c r="AU89" s="56"/>
      <c r="AV89" s="56"/>
      <c r="AW89" s="56"/>
      <c r="AX89" s="56"/>
      <c r="AY89" s="56"/>
      <c r="AZ89" s="56">
        <v>1</v>
      </c>
      <c r="BA89" s="56">
        <v>1</v>
      </c>
      <c r="BB89" s="56"/>
      <c r="BC89" s="90"/>
      <c r="BD89" s="86"/>
      <c r="BE89" s="56"/>
      <c r="BF89" s="56"/>
      <c r="BG89" s="56"/>
      <c r="BH89" s="56"/>
      <c r="BI89" s="56"/>
      <c r="BJ89" s="56"/>
      <c r="BK89" s="56"/>
      <c r="BL89" s="56"/>
      <c r="BM89" s="56"/>
      <c r="BN89" s="56">
        <v>4</v>
      </c>
      <c r="BO89" s="56">
        <v>0</v>
      </c>
      <c r="BP89" s="56"/>
      <c r="BQ89" s="95"/>
      <c r="BR89" s="89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>
        <v>6</v>
      </c>
      <c r="CE89" s="56">
        <v>2</v>
      </c>
      <c r="CF89" s="56"/>
      <c r="CG89" s="90"/>
      <c r="CH89" s="8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>
        <v>8</v>
      </c>
      <c r="CW89" s="56">
        <v>3</v>
      </c>
      <c r="CX89" s="56"/>
      <c r="CY89" s="95"/>
      <c r="CZ89" s="89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>
        <v>7</v>
      </c>
      <c r="DQ89" s="90">
        <v>1</v>
      </c>
      <c r="DR89" s="8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>
        <v>2</v>
      </c>
      <c r="EI89" s="95">
        <v>0</v>
      </c>
      <c r="EJ89" s="89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90"/>
      <c r="FB89" s="8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95"/>
      <c r="FT89" s="89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90"/>
      <c r="GL89" s="153"/>
      <c r="GM89" s="3">
        <f t="shared" si="20"/>
        <v>1</v>
      </c>
      <c r="GN89" s="3">
        <f t="shared" si="21"/>
        <v>1</v>
      </c>
      <c r="GO89" s="3">
        <f t="shared" si="22"/>
        <v>1</v>
      </c>
      <c r="GP89" s="3">
        <f t="shared" si="23"/>
        <v>2</v>
      </c>
      <c r="GQ89" s="3">
        <f t="shared" si="24"/>
        <v>1</v>
      </c>
      <c r="GR89" s="3">
        <f t="shared" si="25"/>
        <v>4</v>
      </c>
      <c r="GS89" s="3">
        <f t="shared" si="26"/>
        <v>6</v>
      </c>
      <c r="GT89" s="3">
        <f t="shared" si="27"/>
        <v>8</v>
      </c>
      <c r="GU89" s="3">
        <f t="shared" si="28"/>
        <v>9</v>
      </c>
      <c r="GV89" s="3">
        <f t="shared" si="29"/>
        <v>33</v>
      </c>
      <c r="GW89" s="161" t="str">
        <f>IF(GV89='Rregjistrimet 9 Vjeçare'!AH89,"Mire","Gabim")</f>
        <v>Mire</v>
      </c>
      <c r="GX89" s="3">
        <f t="shared" si="30"/>
        <v>0</v>
      </c>
      <c r="GY89" s="3">
        <f t="shared" si="31"/>
        <v>1</v>
      </c>
      <c r="GZ89" s="3">
        <f t="shared" si="32"/>
        <v>1</v>
      </c>
      <c r="HA89" s="3">
        <f t="shared" si="33"/>
        <v>1</v>
      </c>
      <c r="HB89" s="3">
        <f t="shared" si="34"/>
        <v>1</v>
      </c>
      <c r="HC89" s="3">
        <f t="shared" si="35"/>
        <v>0</v>
      </c>
      <c r="HD89" s="3">
        <f t="shared" si="36"/>
        <v>2</v>
      </c>
      <c r="HE89" s="3">
        <f t="shared" si="37"/>
        <v>3</v>
      </c>
      <c r="HF89" s="3">
        <f t="shared" si="38"/>
        <v>1</v>
      </c>
      <c r="HG89" s="3">
        <f t="shared" si="39"/>
        <v>10</v>
      </c>
      <c r="HH89" s="161" t="str">
        <f>IF(HG89='Rregjistrimet 9 Vjeçare'!AI89,"Mire","Gabim")</f>
        <v>Mire</v>
      </c>
    </row>
    <row r="90" spans="1:216" ht="14.1" customHeight="1">
      <c r="A90" s="3" t="s">
        <v>529</v>
      </c>
      <c r="B90" s="29" t="s">
        <v>515</v>
      </c>
      <c r="C90" s="28" t="s">
        <v>297</v>
      </c>
      <c r="D90" s="28" t="s">
        <v>297</v>
      </c>
      <c r="E90" s="44" t="s">
        <v>516</v>
      </c>
      <c r="F90" s="53" t="s">
        <v>530</v>
      </c>
      <c r="G90" s="44" t="s">
        <v>352</v>
      </c>
      <c r="H90" s="44" t="s">
        <v>353</v>
      </c>
      <c r="I90" s="28" t="s">
        <v>300</v>
      </c>
      <c r="J90" s="30" t="s">
        <v>50</v>
      </c>
      <c r="K90" s="30" t="s">
        <v>315</v>
      </c>
      <c r="L90" s="28" t="s">
        <v>518</v>
      </c>
      <c r="M90" s="28" t="s">
        <v>303</v>
      </c>
      <c r="N90" s="55"/>
      <c r="O90" s="84"/>
      <c r="P90" s="91">
        <v>1</v>
      </c>
      <c r="Q90" s="55">
        <v>0</v>
      </c>
      <c r="R90" s="55"/>
      <c r="S90" s="92"/>
      <c r="T90" s="86"/>
      <c r="U90" s="56"/>
      <c r="V90" s="56"/>
      <c r="W90" s="56"/>
      <c r="X90" s="56"/>
      <c r="Y90" s="95"/>
      <c r="Z90" s="89"/>
      <c r="AA90" s="56"/>
      <c r="AB90" s="56"/>
      <c r="AC90" s="56"/>
      <c r="AD90" s="56">
        <v>2</v>
      </c>
      <c r="AE90" s="56">
        <v>1</v>
      </c>
      <c r="AF90" s="56"/>
      <c r="AG90" s="90"/>
      <c r="AH90" s="86"/>
      <c r="AI90" s="56"/>
      <c r="AJ90" s="56"/>
      <c r="AK90" s="56"/>
      <c r="AL90" s="56"/>
      <c r="AM90" s="56"/>
      <c r="AN90" s="56">
        <v>2</v>
      </c>
      <c r="AO90" s="56">
        <v>1</v>
      </c>
      <c r="AP90" s="56"/>
      <c r="AQ90" s="95"/>
      <c r="AR90" s="89"/>
      <c r="AS90" s="56"/>
      <c r="AT90" s="56"/>
      <c r="AU90" s="56"/>
      <c r="AV90" s="56"/>
      <c r="AW90" s="56"/>
      <c r="AX90" s="56"/>
      <c r="AY90" s="56"/>
      <c r="AZ90" s="56">
        <v>1</v>
      </c>
      <c r="BA90" s="56">
        <v>1</v>
      </c>
      <c r="BB90" s="56"/>
      <c r="BC90" s="90"/>
      <c r="BD90" s="8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95"/>
      <c r="BR90" s="89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90"/>
      <c r="CH90" s="8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95"/>
      <c r="CZ90" s="89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90"/>
      <c r="DR90" s="8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95"/>
      <c r="EJ90" s="89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90"/>
      <c r="FB90" s="8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95"/>
      <c r="FT90" s="89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90"/>
      <c r="GL90" s="153"/>
      <c r="GM90" s="3">
        <f t="shared" si="20"/>
        <v>1</v>
      </c>
      <c r="GN90" s="3">
        <f t="shared" si="21"/>
        <v>0</v>
      </c>
      <c r="GO90" s="3">
        <f t="shared" si="22"/>
        <v>2</v>
      </c>
      <c r="GP90" s="3">
        <f t="shared" si="23"/>
        <v>2</v>
      </c>
      <c r="GQ90" s="3">
        <f t="shared" si="24"/>
        <v>1</v>
      </c>
      <c r="GR90" s="3">
        <f t="shared" si="25"/>
        <v>0</v>
      </c>
      <c r="GS90" s="3">
        <f t="shared" si="26"/>
        <v>0</v>
      </c>
      <c r="GT90" s="3">
        <f t="shared" si="27"/>
        <v>0</v>
      </c>
      <c r="GU90" s="3">
        <f t="shared" si="28"/>
        <v>0</v>
      </c>
      <c r="GV90" s="3">
        <f t="shared" si="29"/>
        <v>6</v>
      </c>
      <c r="GW90" s="161" t="str">
        <f>IF(GV90='Rregjistrimet 9 Vjeçare'!AH90,"Mire","Gabim")</f>
        <v>Mire</v>
      </c>
      <c r="GX90" s="3">
        <f t="shared" si="30"/>
        <v>0</v>
      </c>
      <c r="GY90" s="3">
        <f t="shared" si="31"/>
        <v>0</v>
      </c>
      <c r="GZ90" s="3">
        <f t="shared" si="32"/>
        <v>1</v>
      </c>
      <c r="HA90" s="3">
        <f t="shared" si="33"/>
        <v>1</v>
      </c>
      <c r="HB90" s="3">
        <f t="shared" si="34"/>
        <v>1</v>
      </c>
      <c r="HC90" s="3">
        <f t="shared" si="35"/>
        <v>0</v>
      </c>
      <c r="HD90" s="3">
        <f t="shared" si="36"/>
        <v>0</v>
      </c>
      <c r="HE90" s="3">
        <f t="shared" si="37"/>
        <v>0</v>
      </c>
      <c r="HF90" s="3">
        <f t="shared" si="38"/>
        <v>0</v>
      </c>
      <c r="HG90" s="3">
        <f t="shared" si="39"/>
        <v>3</v>
      </c>
      <c r="HH90" s="161" t="str">
        <f>IF(HG90='Rregjistrimet 9 Vjeçare'!AI90,"Mire","Gabim")</f>
        <v>Mire</v>
      </c>
    </row>
    <row r="91" spans="1:216" ht="14.1" customHeight="1">
      <c r="A91" s="3" t="s">
        <v>531</v>
      </c>
      <c r="B91" s="29" t="s">
        <v>515</v>
      </c>
      <c r="C91" s="28" t="s">
        <v>297</v>
      </c>
      <c r="D91" s="28" t="s">
        <v>297</v>
      </c>
      <c r="E91" s="44" t="s">
        <v>516</v>
      </c>
      <c r="F91" s="53" t="s">
        <v>532</v>
      </c>
      <c r="G91" s="44" t="s">
        <v>352</v>
      </c>
      <c r="H91" s="44" t="s">
        <v>353</v>
      </c>
      <c r="I91" s="28" t="s">
        <v>300</v>
      </c>
      <c r="J91" s="30" t="s">
        <v>301</v>
      </c>
      <c r="K91" s="30" t="s">
        <v>315</v>
      </c>
      <c r="L91" s="28" t="s">
        <v>518</v>
      </c>
      <c r="M91" s="28" t="s">
        <v>303</v>
      </c>
      <c r="N91" s="55"/>
      <c r="O91" s="84"/>
      <c r="P91" s="91">
        <v>2</v>
      </c>
      <c r="Q91" s="55">
        <v>1</v>
      </c>
      <c r="R91" s="55"/>
      <c r="S91" s="92"/>
      <c r="T91" s="87"/>
      <c r="U91" s="55"/>
      <c r="V91" s="56">
        <v>1</v>
      </c>
      <c r="W91" s="56">
        <v>0</v>
      </c>
      <c r="X91" s="56"/>
      <c r="Y91" s="95"/>
      <c r="Z91" s="89"/>
      <c r="AA91" s="56"/>
      <c r="AB91" s="56"/>
      <c r="AC91" s="56"/>
      <c r="AD91" s="56">
        <v>1</v>
      </c>
      <c r="AE91" s="56">
        <v>0</v>
      </c>
      <c r="AF91" s="56"/>
      <c r="AG91" s="90"/>
      <c r="AH91" s="86"/>
      <c r="AI91" s="56"/>
      <c r="AJ91" s="56"/>
      <c r="AK91" s="56"/>
      <c r="AL91" s="56"/>
      <c r="AM91" s="56"/>
      <c r="AN91" s="56">
        <v>3</v>
      </c>
      <c r="AO91" s="56">
        <v>2</v>
      </c>
      <c r="AP91" s="56"/>
      <c r="AQ91" s="95"/>
      <c r="AR91" s="89"/>
      <c r="AS91" s="56"/>
      <c r="AT91" s="56"/>
      <c r="AU91" s="56"/>
      <c r="AV91" s="56"/>
      <c r="AW91" s="56"/>
      <c r="AX91" s="56"/>
      <c r="AY91" s="56"/>
      <c r="AZ91" s="56">
        <v>1</v>
      </c>
      <c r="BA91" s="56">
        <v>0</v>
      </c>
      <c r="BB91" s="56"/>
      <c r="BC91" s="90"/>
      <c r="BD91" s="86"/>
      <c r="BE91" s="56"/>
      <c r="BF91" s="56"/>
      <c r="BG91" s="56"/>
      <c r="BH91" s="56"/>
      <c r="BI91" s="56"/>
      <c r="BJ91" s="56"/>
      <c r="BK91" s="56"/>
      <c r="BL91" s="56"/>
      <c r="BM91" s="56"/>
      <c r="BN91" s="56">
        <v>5</v>
      </c>
      <c r="BO91" s="56">
        <v>3</v>
      </c>
      <c r="BP91" s="56"/>
      <c r="BQ91" s="95"/>
      <c r="BR91" s="89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>
        <v>1</v>
      </c>
      <c r="CE91" s="56">
        <v>0</v>
      </c>
      <c r="CF91" s="56"/>
      <c r="CG91" s="90"/>
      <c r="CH91" s="8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>
        <v>7</v>
      </c>
      <c r="CW91" s="56">
        <v>3</v>
      </c>
      <c r="CX91" s="56"/>
      <c r="CY91" s="95"/>
      <c r="CZ91" s="89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>
        <v>1</v>
      </c>
      <c r="DQ91" s="90">
        <v>0</v>
      </c>
      <c r="DR91" s="8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95"/>
      <c r="EJ91" s="89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90"/>
      <c r="FB91" s="8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95"/>
      <c r="FT91" s="89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90"/>
      <c r="GL91" s="153"/>
      <c r="GM91" s="3">
        <f t="shared" si="20"/>
        <v>2</v>
      </c>
      <c r="GN91" s="3">
        <f t="shared" si="21"/>
        <v>1</v>
      </c>
      <c r="GO91" s="3">
        <f t="shared" si="22"/>
        <v>1</v>
      </c>
      <c r="GP91" s="3">
        <f t="shared" si="23"/>
        <v>3</v>
      </c>
      <c r="GQ91" s="3">
        <f t="shared" si="24"/>
        <v>1</v>
      </c>
      <c r="GR91" s="3">
        <f t="shared" si="25"/>
        <v>5</v>
      </c>
      <c r="GS91" s="3">
        <f t="shared" si="26"/>
        <v>1</v>
      </c>
      <c r="GT91" s="3">
        <f t="shared" si="27"/>
        <v>7</v>
      </c>
      <c r="GU91" s="3">
        <f t="shared" si="28"/>
        <v>1</v>
      </c>
      <c r="GV91" s="3">
        <f t="shared" si="29"/>
        <v>22</v>
      </c>
      <c r="GW91" s="161" t="str">
        <f>IF(GV91='Rregjistrimet 9 Vjeçare'!AH91,"Mire","Gabim")</f>
        <v>Mire</v>
      </c>
      <c r="GX91" s="3">
        <f t="shared" si="30"/>
        <v>1</v>
      </c>
      <c r="GY91" s="3">
        <f t="shared" si="31"/>
        <v>0</v>
      </c>
      <c r="GZ91" s="3">
        <f t="shared" si="32"/>
        <v>0</v>
      </c>
      <c r="HA91" s="3">
        <f t="shared" si="33"/>
        <v>2</v>
      </c>
      <c r="HB91" s="3">
        <f t="shared" si="34"/>
        <v>0</v>
      </c>
      <c r="HC91" s="3">
        <f t="shared" si="35"/>
        <v>3</v>
      </c>
      <c r="HD91" s="3">
        <f t="shared" si="36"/>
        <v>0</v>
      </c>
      <c r="HE91" s="3">
        <f t="shared" si="37"/>
        <v>3</v>
      </c>
      <c r="HF91" s="3">
        <f t="shared" si="38"/>
        <v>0</v>
      </c>
      <c r="HG91" s="3">
        <f t="shared" si="39"/>
        <v>9</v>
      </c>
      <c r="HH91" s="161" t="str">
        <f>IF(HG91='Rregjistrimet 9 Vjeçare'!AI91,"Mire","Gabim")</f>
        <v>Mire</v>
      </c>
    </row>
    <row r="92" spans="1:216" ht="14.1" customHeight="1">
      <c r="A92" s="3" t="s">
        <v>533</v>
      </c>
      <c r="B92" s="29" t="s">
        <v>534</v>
      </c>
      <c r="C92" s="28" t="s">
        <v>297</v>
      </c>
      <c r="D92" s="28" t="s">
        <v>297</v>
      </c>
      <c r="E92" s="44" t="s">
        <v>535</v>
      </c>
      <c r="F92" s="53" t="s">
        <v>535</v>
      </c>
      <c r="G92" s="44" t="s">
        <v>352</v>
      </c>
      <c r="H92" s="44" t="s">
        <v>353</v>
      </c>
      <c r="I92" s="28" t="s">
        <v>300</v>
      </c>
      <c r="J92" s="30" t="s">
        <v>301</v>
      </c>
      <c r="K92" s="30" t="s">
        <v>340</v>
      </c>
      <c r="L92" s="28"/>
      <c r="M92" s="28" t="s">
        <v>303</v>
      </c>
      <c r="N92" s="55">
        <v>2</v>
      </c>
      <c r="O92" s="84">
        <v>1</v>
      </c>
      <c r="P92" s="91">
        <v>24</v>
      </c>
      <c r="Q92" s="55">
        <v>11</v>
      </c>
      <c r="R92" s="55"/>
      <c r="S92" s="92"/>
      <c r="T92" s="86"/>
      <c r="U92" s="56"/>
      <c r="V92" s="56">
        <v>23</v>
      </c>
      <c r="W92" s="56">
        <v>12</v>
      </c>
      <c r="X92" s="56"/>
      <c r="Y92" s="95"/>
      <c r="Z92" s="89"/>
      <c r="AA92" s="56"/>
      <c r="AB92" s="56">
        <v>9</v>
      </c>
      <c r="AC92" s="56">
        <v>5</v>
      </c>
      <c r="AD92" s="56">
        <v>29</v>
      </c>
      <c r="AE92" s="56">
        <v>16</v>
      </c>
      <c r="AF92" s="56"/>
      <c r="AG92" s="90"/>
      <c r="AH92" s="86"/>
      <c r="AI92" s="56"/>
      <c r="AJ92" s="56"/>
      <c r="AK92" s="56"/>
      <c r="AL92" s="56">
        <v>9</v>
      </c>
      <c r="AM92" s="56">
        <v>7</v>
      </c>
      <c r="AN92" s="56">
        <v>29</v>
      </c>
      <c r="AO92" s="56">
        <v>13</v>
      </c>
      <c r="AP92" s="56"/>
      <c r="AQ92" s="95"/>
      <c r="AR92" s="89"/>
      <c r="AS92" s="56"/>
      <c r="AT92" s="56"/>
      <c r="AU92" s="56"/>
      <c r="AV92" s="56">
        <v>1</v>
      </c>
      <c r="AW92" s="56">
        <v>0</v>
      </c>
      <c r="AX92" s="56">
        <v>7</v>
      </c>
      <c r="AY92" s="56">
        <v>5</v>
      </c>
      <c r="AZ92" s="56">
        <v>27</v>
      </c>
      <c r="BA92" s="56">
        <v>14</v>
      </c>
      <c r="BB92" s="56"/>
      <c r="BC92" s="90"/>
      <c r="BD92" s="86"/>
      <c r="BE92" s="56"/>
      <c r="BF92" s="56"/>
      <c r="BG92" s="56"/>
      <c r="BH92" s="56"/>
      <c r="BI92" s="56"/>
      <c r="BJ92" s="56">
        <v>1</v>
      </c>
      <c r="BK92" s="56">
        <v>1</v>
      </c>
      <c r="BL92" s="56">
        <v>14</v>
      </c>
      <c r="BM92" s="56">
        <v>9</v>
      </c>
      <c r="BN92" s="56">
        <v>34</v>
      </c>
      <c r="BO92" s="56">
        <v>16</v>
      </c>
      <c r="BP92" s="56"/>
      <c r="BQ92" s="95"/>
      <c r="BR92" s="89"/>
      <c r="BS92" s="56"/>
      <c r="BT92" s="56"/>
      <c r="BU92" s="56"/>
      <c r="BV92" s="56"/>
      <c r="BW92" s="56"/>
      <c r="BX92" s="56"/>
      <c r="BY92" s="56"/>
      <c r="BZ92" s="56">
        <v>1</v>
      </c>
      <c r="CA92" s="56">
        <v>0</v>
      </c>
      <c r="CB92" s="56">
        <v>12</v>
      </c>
      <c r="CC92" s="56">
        <v>3</v>
      </c>
      <c r="CD92" s="56">
        <v>31</v>
      </c>
      <c r="CE92" s="56">
        <v>13</v>
      </c>
      <c r="CF92" s="56"/>
      <c r="CG92" s="90"/>
      <c r="CH92" s="8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>
        <v>14</v>
      </c>
      <c r="CU92" s="56">
        <v>7</v>
      </c>
      <c r="CV92" s="56">
        <v>42</v>
      </c>
      <c r="CW92" s="56">
        <v>19</v>
      </c>
      <c r="CX92" s="56"/>
      <c r="CY92" s="95"/>
      <c r="CZ92" s="89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>
        <v>7</v>
      </c>
      <c r="DO92" s="56">
        <v>5</v>
      </c>
      <c r="DP92" s="56">
        <v>40</v>
      </c>
      <c r="DQ92" s="90">
        <v>20</v>
      </c>
      <c r="DR92" s="8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>
        <v>1</v>
      </c>
      <c r="EG92" s="56">
        <v>1</v>
      </c>
      <c r="EH92" s="56">
        <v>6</v>
      </c>
      <c r="EI92" s="95">
        <v>1</v>
      </c>
      <c r="EJ92" s="89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90"/>
      <c r="FB92" s="8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>
        <v>1</v>
      </c>
      <c r="FS92" s="95">
        <v>1</v>
      </c>
      <c r="FT92" s="89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90"/>
      <c r="GL92" s="153"/>
      <c r="GM92" s="3">
        <f t="shared" si="20"/>
        <v>26</v>
      </c>
      <c r="GN92" s="3">
        <f t="shared" si="21"/>
        <v>32</v>
      </c>
      <c r="GO92" s="3">
        <f t="shared" si="22"/>
        <v>39</v>
      </c>
      <c r="GP92" s="3">
        <f t="shared" si="23"/>
        <v>37</v>
      </c>
      <c r="GQ92" s="3">
        <f t="shared" si="24"/>
        <v>42</v>
      </c>
      <c r="GR92" s="3">
        <f t="shared" si="25"/>
        <v>46</v>
      </c>
      <c r="GS92" s="3">
        <f t="shared" si="26"/>
        <v>45</v>
      </c>
      <c r="GT92" s="3">
        <f t="shared" si="27"/>
        <v>50</v>
      </c>
      <c r="GU92" s="3">
        <f t="shared" si="28"/>
        <v>47</v>
      </c>
      <c r="GV92" s="3">
        <f t="shared" si="29"/>
        <v>364</v>
      </c>
      <c r="GW92" s="161" t="str">
        <f>IF(GV92='Rregjistrimet 9 Vjeçare'!AH92,"Mire","Gabim")</f>
        <v>Mire</v>
      </c>
      <c r="GX92" s="3">
        <f t="shared" si="30"/>
        <v>12</v>
      </c>
      <c r="GY92" s="3">
        <f t="shared" si="31"/>
        <v>17</v>
      </c>
      <c r="GZ92" s="3">
        <f t="shared" si="32"/>
        <v>23</v>
      </c>
      <c r="HA92" s="3">
        <f t="shared" si="33"/>
        <v>19</v>
      </c>
      <c r="HB92" s="3">
        <f t="shared" si="34"/>
        <v>23</v>
      </c>
      <c r="HC92" s="3">
        <f t="shared" si="35"/>
        <v>19</v>
      </c>
      <c r="HD92" s="3">
        <f t="shared" si="36"/>
        <v>20</v>
      </c>
      <c r="HE92" s="3">
        <f t="shared" si="37"/>
        <v>25</v>
      </c>
      <c r="HF92" s="3">
        <f t="shared" si="38"/>
        <v>22</v>
      </c>
      <c r="HG92" s="3">
        <f t="shared" si="39"/>
        <v>180</v>
      </c>
      <c r="HH92" s="161" t="str">
        <f>IF(HG92='Rregjistrimet 9 Vjeçare'!AI92,"Mire","Gabim")</f>
        <v>Mire</v>
      </c>
    </row>
    <row r="93" spans="1:216" ht="14.1" customHeight="1">
      <c r="A93" s="3" t="s">
        <v>536</v>
      </c>
      <c r="B93" s="29" t="s">
        <v>534</v>
      </c>
      <c r="C93" s="28" t="s">
        <v>297</v>
      </c>
      <c r="D93" s="28" t="s">
        <v>297</v>
      </c>
      <c r="E93" s="44" t="s">
        <v>535</v>
      </c>
      <c r="F93" s="53" t="s">
        <v>537</v>
      </c>
      <c r="G93" s="44" t="s">
        <v>352</v>
      </c>
      <c r="H93" s="44" t="s">
        <v>353</v>
      </c>
      <c r="I93" s="28" t="s">
        <v>300</v>
      </c>
      <c r="J93" s="30" t="s">
        <v>50</v>
      </c>
      <c r="K93" s="30" t="s">
        <v>315</v>
      </c>
      <c r="L93" s="28" t="s">
        <v>538</v>
      </c>
      <c r="M93" s="28" t="s">
        <v>303</v>
      </c>
      <c r="N93" s="55"/>
      <c r="O93" s="84"/>
      <c r="P93" s="91">
        <v>5</v>
      </c>
      <c r="Q93" s="55">
        <v>5</v>
      </c>
      <c r="R93" s="55"/>
      <c r="S93" s="92"/>
      <c r="T93" s="86">
        <v>1</v>
      </c>
      <c r="U93" s="56">
        <v>0</v>
      </c>
      <c r="V93" s="56">
        <v>7</v>
      </c>
      <c r="W93" s="56">
        <v>3</v>
      </c>
      <c r="X93" s="56"/>
      <c r="Y93" s="95"/>
      <c r="Z93" s="89"/>
      <c r="AA93" s="56"/>
      <c r="AB93" s="56">
        <v>2</v>
      </c>
      <c r="AC93" s="56">
        <v>1</v>
      </c>
      <c r="AD93" s="56">
        <v>3</v>
      </c>
      <c r="AE93" s="56">
        <v>2</v>
      </c>
      <c r="AF93" s="56"/>
      <c r="AG93" s="90"/>
      <c r="AH93" s="86"/>
      <c r="AI93" s="56"/>
      <c r="AJ93" s="56"/>
      <c r="AK93" s="56"/>
      <c r="AL93" s="56"/>
      <c r="AM93" s="56"/>
      <c r="AN93" s="56">
        <v>4</v>
      </c>
      <c r="AO93" s="56">
        <v>2</v>
      </c>
      <c r="AP93" s="56"/>
      <c r="AQ93" s="95"/>
      <c r="AR93" s="89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90"/>
      <c r="BD93" s="8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95"/>
      <c r="BR93" s="89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90"/>
      <c r="CH93" s="8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95"/>
      <c r="CZ93" s="89"/>
      <c r="DA93" s="56"/>
      <c r="DB93" s="56"/>
      <c r="DC93" s="56"/>
      <c r="DD93" s="56">
        <v>1</v>
      </c>
      <c r="DE93" s="56">
        <v>1</v>
      </c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90"/>
      <c r="DR93" s="8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95"/>
      <c r="EJ93" s="89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90"/>
      <c r="FB93" s="8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95"/>
      <c r="FT93" s="89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90"/>
      <c r="GL93" s="153"/>
      <c r="GM93" s="3">
        <f t="shared" si="20"/>
        <v>6</v>
      </c>
      <c r="GN93" s="3">
        <f t="shared" si="21"/>
        <v>9</v>
      </c>
      <c r="GO93" s="3">
        <f t="shared" si="22"/>
        <v>4</v>
      </c>
      <c r="GP93" s="3">
        <f t="shared" si="23"/>
        <v>4</v>
      </c>
      <c r="GQ93" s="3">
        <f t="shared" si="24"/>
        <v>0</v>
      </c>
      <c r="GR93" s="3">
        <f t="shared" si="25"/>
        <v>0</v>
      </c>
      <c r="GS93" s="3">
        <f t="shared" si="26"/>
        <v>0</v>
      </c>
      <c r="GT93" s="3">
        <f t="shared" si="27"/>
        <v>0</v>
      </c>
      <c r="GU93" s="3">
        <f t="shared" si="28"/>
        <v>0</v>
      </c>
      <c r="GV93" s="3">
        <f t="shared" si="29"/>
        <v>23</v>
      </c>
      <c r="GW93" s="161" t="str">
        <f>IF(GV93='Rregjistrimet 9 Vjeçare'!AH93,"Mire","Gabim")</f>
        <v>Mire</v>
      </c>
      <c r="GX93" s="3">
        <f t="shared" si="30"/>
        <v>5</v>
      </c>
      <c r="GY93" s="3">
        <f t="shared" si="31"/>
        <v>4</v>
      </c>
      <c r="GZ93" s="3">
        <f t="shared" si="32"/>
        <v>2</v>
      </c>
      <c r="HA93" s="3">
        <f t="shared" si="33"/>
        <v>2</v>
      </c>
      <c r="HB93" s="3">
        <f t="shared" si="34"/>
        <v>0</v>
      </c>
      <c r="HC93" s="3">
        <f t="shared" si="35"/>
        <v>0</v>
      </c>
      <c r="HD93" s="3">
        <f t="shared" si="36"/>
        <v>0</v>
      </c>
      <c r="HE93" s="3">
        <f t="shared" si="37"/>
        <v>0</v>
      </c>
      <c r="HF93" s="3">
        <f t="shared" si="38"/>
        <v>0</v>
      </c>
      <c r="HG93" s="3">
        <f t="shared" si="39"/>
        <v>13</v>
      </c>
      <c r="HH93" s="161" t="str">
        <f>IF(HG93='Rregjistrimet 9 Vjeçare'!AI93,"Mire","Gabim")</f>
        <v>Mire</v>
      </c>
    </row>
    <row r="94" spans="1:216" ht="14.1" customHeight="1">
      <c r="A94" s="3" t="s">
        <v>539</v>
      </c>
      <c r="B94" s="36" t="s">
        <v>540</v>
      </c>
      <c r="C94" s="37" t="s">
        <v>297</v>
      </c>
      <c r="D94" s="1" t="s">
        <v>297</v>
      </c>
      <c r="E94" s="3" t="s">
        <v>535</v>
      </c>
      <c r="F94" s="3" t="s">
        <v>541</v>
      </c>
      <c r="G94" s="2" t="s">
        <v>352</v>
      </c>
      <c r="H94" s="2" t="s">
        <v>353</v>
      </c>
      <c r="I94" s="2" t="s">
        <v>300</v>
      </c>
      <c r="J94" s="38" t="s">
        <v>301</v>
      </c>
      <c r="K94" s="38" t="s">
        <v>302</v>
      </c>
      <c r="L94" s="38"/>
      <c r="M94" s="38" t="s">
        <v>303</v>
      </c>
      <c r="N94" s="55"/>
      <c r="O94" s="84"/>
      <c r="P94" s="89">
        <v>23</v>
      </c>
      <c r="Q94" s="56">
        <v>6</v>
      </c>
      <c r="R94" s="56"/>
      <c r="S94" s="90"/>
      <c r="T94" s="86">
        <v>1</v>
      </c>
      <c r="U94" s="56">
        <v>1</v>
      </c>
      <c r="V94" s="56">
        <v>25</v>
      </c>
      <c r="W94" s="56">
        <v>19</v>
      </c>
      <c r="X94" s="56"/>
      <c r="Y94" s="95"/>
      <c r="Z94" s="89"/>
      <c r="AA94" s="56"/>
      <c r="AB94" s="56"/>
      <c r="AC94" s="56"/>
      <c r="AD94" s="56">
        <v>35</v>
      </c>
      <c r="AE94" s="56">
        <v>13</v>
      </c>
      <c r="AF94" s="56"/>
      <c r="AG94" s="90"/>
      <c r="AH94" s="86"/>
      <c r="AI94" s="56"/>
      <c r="AJ94" s="56"/>
      <c r="AK94" s="56"/>
      <c r="AL94" s="56"/>
      <c r="AM94" s="56"/>
      <c r="AN94" s="56">
        <v>26</v>
      </c>
      <c r="AO94" s="56">
        <v>14</v>
      </c>
      <c r="AP94" s="56"/>
      <c r="AQ94" s="95"/>
      <c r="AR94" s="89"/>
      <c r="AS94" s="56"/>
      <c r="AT94" s="56"/>
      <c r="AU94" s="56"/>
      <c r="AV94" s="56"/>
      <c r="AW94" s="56"/>
      <c r="AX94" s="56"/>
      <c r="AY94" s="56"/>
      <c r="AZ94" s="56">
        <v>21</v>
      </c>
      <c r="BA94" s="56">
        <v>12</v>
      </c>
      <c r="BB94" s="57"/>
      <c r="BC94" s="90"/>
      <c r="BD94" s="86"/>
      <c r="BE94" s="56"/>
      <c r="BF94" s="56"/>
      <c r="BG94" s="56"/>
      <c r="BH94" s="56"/>
      <c r="BI94" s="56"/>
      <c r="BJ94" s="56"/>
      <c r="BK94" s="56"/>
      <c r="BL94" s="56"/>
      <c r="BM94" s="56"/>
      <c r="BN94" s="56">
        <v>15</v>
      </c>
      <c r="BO94" s="56">
        <v>6</v>
      </c>
      <c r="BP94" s="56"/>
      <c r="BQ94" s="95"/>
      <c r="BR94" s="89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>
        <v>27</v>
      </c>
      <c r="CE94" s="56">
        <v>17</v>
      </c>
      <c r="CF94" s="56"/>
      <c r="CG94" s="90"/>
      <c r="CH94" s="86"/>
      <c r="CI94" s="56"/>
      <c r="CJ94" s="56"/>
      <c r="CK94" s="56"/>
      <c r="CL94" s="56"/>
      <c r="CM94" s="56"/>
      <c r="CN94" s="56"/>
      <c r="CO94" s="56"/>
      <c r="CP94" s="56"/>
      <c r="CQ94" s="56"/>
      <c r="CR94" s="56">
        <v>1</v>
      </c>
      <c r="CS94" s="56">
        <v>0</v>
      </c>
      <c r="CT94" s="56"/>
      <c r="CU94" s="56"/>
      <c r="CV94" s="56">
        <v>27</v>
      </c>
      <c r="CW94" s="56">
        <v>18</v>
      </c>
      <c r="CX94" s="56"/>
      <c r="CY94" s="95"/>
      <c r="CZ94" s="89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>
        <v>20</v>
      </c>
      <c r="DQ94" s="90">
        <v>9</v>
      </c>
      <c r="DR94" s="8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>
        <v>1</v>
      </c>
      <c r="EI94" s="95">
        <v>0</v>
      </c>
      <c r="EJ94" s="102"/>
      <c r="EK94" s="56"/>
      <c r="EL94" s="56"/>
      <c r="EM94" s="56"/>
      <c r="EN94" s="56"/>
      <c r="EO94" s="56"/>
      <c r="EP94" s="56"/>
      <c r="EQ94" s="56"/>
      <c r="ER94" s="57"/>
      <c r="ES94" s="57"/>
      <c r="ET94" s="57"/>
      <c r="EU94" s="57"/>
      <c r="EV94" s="57"/>
      <c r="EW94" s="57"/>
      <c r="EX94" s="57"/>
      <c r="EY94" s="57"/>
      <c r="EZ94" s="57"/>
      <c r="FA94" s="101"/>
      <c r="FB94" s="100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103"/>
      <c r="FT94" s="102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101"/>
      <c r="GL94" s="153"/>
      <c r="GM94" s="3">
        <f t="shared" si="20"/>
        <v>24</v>
      </c>
      <c r="GN94" s="3">
        <f t="shared" si="21"/>
        <v>25</v>
      </c>
      <c r="GO94" s="3">
        <f t="shared" si="22"/>
        <v>35</v>
      </c>
      <c r="GP94" s="3">
        <f t="shared" si="23"/>
        <v>26</v>
      </c>
      <c r="GQ94" s="3">
        <f t="shared" si="24"/>
        <v>21</v>
      </c>
      <c r="GR94" s="3">
        <f t="shared" si="25"/>
        <v>16</v>
      </c>
      <c r="GS94" s="3">
        <f t="shared" si="26"/>
        <v>27</v>
      </c>
      <c r="GT94" s="3">
        <f t="shared" si="27"/>
        <v>27</v>
      </c>
      <c r="GU94" s="3">
        <f t="shared" si="28"/>
        <v>21</v>
      </c>
      <c r="GV94" s="3">
        <f t="shared" si="29"/>
        <v>222</v>
      </c>
      <c r="GW94" s="161" t="str">
        <f>IF(GV94='Rregjistrimet 9 Vjeçare'!AH94,"Mire","Gabim")</f>
        <v>Mire</v>
      </c>
      <c r="GX94" s="3">
        <f t="shared" si="30"/>
        <v>7</v>
      </c>
      <c r="GY94" s="3">
        <f t="shared" si="31"/>
        <v>19</v>
      </c>
      <c r="GZ94" s="3">
        <f t="shared" si="32"/>
        <v>13</v>
      </c>
      <c r="HA94" s="3">
        <f t="shared" si="33"/>
        <v>14</v>
      </c>
      <c r="HB94" s="3">
        <f t="shared" si="34"/>
        <v>12</v>
      </c>
      <c r="HC94" s="3">
        <f t="shared" si="35"/>
        <v>6</v>
      </c>
      <c r="HD94" s="3">
        <f t="shared" si="36"/>
        <v>17</v>
      </c>
      <c r="HE94" s="3">
        <f t="shared" si="37"/>
        <v>18</v>
      </c>
      <c r="HF94" s="3">
        <f t="shared" si="38"/>
        <v>9</v>
      </c>
      <c r="HG94" s="3">
        <f t="shared" si="39"/>
        <v>115</v>
      </c>
      <c r="HH94" s="161" t="str">
        <f>IF(HG94='Rregjistrimet 9 Vjeçare'!AI94,"Mire","Gabim")</f>
        <v>Mire</v>
      </c>
    </row>
    <row r="95" spans="1:216" ht="14.1" customHeight="1">
      <c r="A95" s="3" t="s">
        <v>542</v>
      </c>
      <c r="B95" s="36" t="s">
        <v>543</v>
      </c>
      <c r="C95" s="37" t="s">
        <v>297</v>
      </c>
      <c r="D95" s="1" t="s">
        <v>297</v>
      </c>
      <c r="E95" s="3" t="s">
        <v>535</v>
      </c>
      <c r="F95" s="3" t="s">
        <v>544</v>
      </c>
      <c r="G95" s="2" t="s">
        <v>352</v>
      </c>
      <c r="H95" s="2" t="s">
        <v>353</v>
      </c>
      <c r="I95" s="2" t="s">
        <v>300</v>
      </c>
      <c r="J95" s="38" t="s">
        <v>301</v>
      </c>
      <c r="K95" s="38" t="s">
        <v>302</v>
      </c>
      <c r="L95" s="38"/>
      <c r="M95" s="38" t="s">
        <v>303</v>
      </c>
      <c r="N95" s="55"/>
      <c r="O95" s="84"/>
      <c r="P95" s="89">
        <v>5</v>
      </c>
      <c r="Q95" s="56">
        <v>3</v>
      </c>
      <c r="R95" s="56"/>
      <c r="S95" s="90"/>
      <c r="T95" s="86"/>
      <c r="U95" s="56"/>
      <c r="V95" s="56">
        <v>3</v>
      </c>
      <c r="W95" s="56">
        <v>0</v>
      </c>
      <c r="X95" s="56"/>
      <c r="Y95" s="95"/>
      <c r="Z95" s="89"/>
      <c r="AA95" s="56"/>
      <c r="AB95" s="56"/>
      <c r="AC95" s="56"/>
      <c r="AD95" s="56">
        <v>4</v>
      </c>
      <c r="AE95" s="56">
        <v>3</v>
      </c>
      <c r="AF95" s="56"/>
      <c r="AG95" s="90"/>
      <c r="AH95" s="86"/>
      <c r="AI95" s="56"/>
      <c r="AJ95" s="56"/>
      <c r="AK95" s="56"/>
      <c r="AL95" s="56"/>
      <c r="AM95" s="56"/>
      <c r="AN95" s="56">
        <v>2</v>
      </c>
      <c r="AO95" s="56">
        <v>0</v>
      </c>
      <c r="AP95" s="56"/>
      <c r="AQ95" s="95"/>
      <c r="AR95" s="89"/>
      <c r="AS95" s="56"/>
      <c r="AT95" s="56"/>
      <c r="AU95" s="56"/>
      <c r="AV95" s="56"/>
      <c r="AW95" s="56"/>
      <c r="AX95" s="56"/>
      <c r="AY95" s="56"/>
      <c r="AZ95" s="56">
        <v>8</v>
      </c>
      <c r="BA95" s="56">
        <v>4</v>
      </c>
      <c r="BB95" s="57"/>
      <c r="BC95" s="90"/>
      <c r="BD95" s="86"/>
      <c r="BE95" s="56"/>
      <c r="BF95" s="56"/>
      <c r="BG95" s="56"/>
      <c r="BH95" s="56"/>
      <c r="BI95" s="56"/>
      <c r="BJ95" s="56"/>
      <c r="BK95" s="56"/>
      <c r="BL95" s="56"/>
      <c r="BM95" s="56"/>
      <c r="BN95" s="56">
        <v>3</v>
      </c>
      <c r="BO95" s="56">
        <v>1</v>
      </c>
      <c r="BP95" s="56"/>
      <c r="BQ95" s="95"/>
      <c r="BR95" s="89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>
        <v>7</v>
      </c>
      <c r="CE95" s="56">
        <v>4</v>
      </c>
      <c r="CF95" s="56"/>
      <c r="CG95" s="90"/>
      <c r="CH95" s="8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>
        <v>6</v>
      </c>
      <c r="CW95" s="56">
        <v>3</v>
      </c>
      <c r="CX95" s="56"/>
      <c r="CY95" s="95"/>
      <c r="CZ95" s="89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>
        <v>3</v>
      </c>
      <c r="DQ95" s="90">
        <v>2</v>
      </c>
      <c r="DR95" s="86"/>
      <c r="DS95" s="56"/>
      <c r="DT95" s="56"/>
      <c r="DU95" s="56"/>
      <c r="DV95" s="56"/>
      <c r="DW95" s="56"/>
      <c r="DX95" s="56">
        <v>1</v>
      </c>
      <c r="DY95" s="56">
        <v>0</v>
      </c>
      <c r="DZ95" s="56"/>
      <c r="EA95" s="56"/>
      <c r="EB95" s="56"/>
      <c r="EC95" s="56"/>
      <c r="ED95" s="56"/>
      <c r="EE95" s="56"/>
      <c r="EF95" s="56"/>
      <c r="EG95" s="56"/>
      <c r="EH95" s="56"/>
      <c r="EI95" s="95"/>
      <c r="EJ95" s="102"/>
      <c r="EK95" s="56"/>
      <c r="EL95" s="56"/>
      <c r="EM95" s="56"/>
      <c r="EN95" s="56"/>
      <c r="EO95" s="56"/>
      <c r="EP95" s="56"/>
      <c r="EQ95" s="56"/>
      <c r="ER95" s="57"/>
      <c r="ES95" s="57"/>
      <c r="ET95" s="57"/>
      <c r="EU95" s="57"/>
      <c r="EV95" s="57"/>
      <c r="EW95" s="57"/>
      <c r="EX95" s="57"/>
      <c r="EY95" s="57"/>
      <c r="EZ95" s="57"/>
      <c r="FA95" s="101"/>
      <c r="FB95" s="100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103"/>
      <c r="FT95" s="102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101"/>
      <c r="GL95" s="153"/>
      <c r="GM95" s="3">
        <f t="shared" si="20"/>
        <v>5</v>
      </c>
      <c r="GN95" s="3">
        <f t="shared" si="21"/>
        <v>3</v>
      </c>
      <c r="GO95" s="3">
        <f t="shared" si="22"/>
        <v>4</v>
      </c>
      <c r="GP95" s="3">
        <f t="shared" si="23"/>
        <v>3</v>
      </c>
      <c r="GQ95" s="3">
        <f t="shared" si="24"/>
        <v>8</v>
      </c>
      <c r="GR95" s="3">
        <f t="shared" si="25"/>
        <v>3</v>
      </c>
      <c r="GS95" s="3">
        <f t="shared" si="26"/>
        <v>7</v>
      </c>
      <c r="GT95" s="3">
        <f t="shared" si="27"/>
        <v>6</v>
      </c>
      <c r="GU95" s="3">
        <f t="shared" si="28"/>
        <v>3</v>
      </c>
      <c r="GV95" s="3">
        <f t="shared" si="29"/>
        <v>42</v>
      </c>
      <c r="GW95" s="161" t="str">
        <f>IF(GV95='Rregjistrimet 9 Vjeçare'!AH95,"Mire","Gabim")</f>
        <v>Mire</v>
      </c>
      <c r="GX95" s="3">
        <f t="shared" si="30"/>
        <v>3</v>
      </c>
      <c r="GY95" s="3">
        <f t="shared" si="31"/>
        <v>0</v>
      </c>
      <c r="GZ95" s="3">
        <f t="shared" si="32"/>
        <v>3</v>
      </c>
      <c r="HA95" s="3">
        <f t="shared" si="33"/>
        <v>0</v>
      </c>
      <c r="HB95" s="3">
        <f t="shared" si="34"/>
        <v>4</v>
      </c>
      <c r="HC95" s="3">
        <f t="shared" si="35"/>
        <v>1</v>
      </c>
      <c r="HD95" s="3">
        <f t="shared" si="36"/>
        <v>4</v>
      </c>
      <c r="HE95" s="3">
        <f t="shared" si="37"/>
        <v>3</v>
      </c>
      <c r="HF95" s="3">
        <f t="shared" si="38"/>
        <v>2</v>
      </c>
      <c r="HG95" s="3">
        <f t="shared" si="39"/>
        <v>20</v>
      </c>
      <c r="HH95" s="161" t="str">
        <f>IF(HG95='Rregjistrimet 9 Vjeçare'!AI95,"Mire","Gabim")</f>
        <v>Mire</v>
      </c>
    </row>
    <row r="96" spans="1:216" ht="14.1" customHeight="1">
      <c r="A96" s="3" t="s">
        <v>545</v>
      </c>
      <c r="B96" s="36" t="s">
        <v>546</v>
      </c>
      <c r="C96" s="37" t="s">
        <v>297</v>
      </c>
      <c r="D96" s="1" t="s">
        <v>297</v>
      </c>
      <c r="E96" s="3" t="s">
        <v>535</v>
      </c>
      <c r="F96" s="3" t="s">
        <v>547</v>
      </c>
      <c r="G96" s="2" t="s">
        <v>352</v>
      </c>
      <c r="H96" s="2" t="s">
        <v>353</v>
      </c>
      <c r="I96" s="2" t="s">
        <v>300</v>
      </c>
      <c r="J96" s="38" t="s">
        <v>301</v>
      </c>
      <c r="K96" s="38" t="s">
        <v>302</v>
      </c>
      <c r="L96" s="38"/>
      <c r="M96" s="38" t="s">
        <v>303</v>
      </c>
      <c r="N96" s="55"/>
      <c r="O96" s="84"/>
      <c r="P96" s="89">
        <v>19</v>
      </c>
      <c r="Q96" s="56">
        <v>10</v>
      </c>
      <c r="R96" s="56">
        <v>1</v>
      </c>
      <c r="S96" s="90">
        <v>0</v>
      </c>
      <c r="T96" s="86"/>
      <c r="U96" s="56"/>
      <c r="V96" s="56">
        <v>16</v>
      </c>
      <c r="W96" s="56">
        <v>8</v>
      </c>
      <c r="X96" s="56"/>
      <c r="Y96" s="95"/>
      <c r="Z96" s="89"/>
      <c r="AA96" s="56"/>
      <c r="AB96" s="56">
        <v>1</v>
      </c>
      <c r="AC96" s="56">
        <v>0</v>
      </c>
      <c r="AD96" s="56">
        <v>17</v>
      </c>
      <c r="AE96" s="56">
        <v>10</v>
      </c>
      <c r="AF96" s="56">
        <v>1</v>
      </c>
      <c r="AG96" s="90">
        <v>1</v>
      </c>
      <c r="AH96" s="86"/>
      <c r="AI96" s="56"/>
      <c r="AJ96" s="56">
        <v>1</v>
      </c>
      <c r="AK96" s="56">
        <v>0</v>
      </c>
      <c r="AL96" s="56">
        <v>3</v>
      </c>
      <c r="AM96" s="56">
        <v>2</v>
      </c>
      <c r="AN96" s="56">
        <v>14</v>
      </c>
      <c r="AO96" s="56">
        <v>12</v>
      </c>
      <c r="AP96" s="56"/>
      <c r="AQ96" s="95"/>
      <c r="AR96" s="89"/>
      <c r="AS96" s="56"/>
      <c r="AT96" s="56">
        <v>1</v>
      </c>
      <c r="AU96" s="56">
        <v>1</v>
      </c>
      <c r="AV96" s="56"/>
      <c r="AW96" s="56"/>
      <c r="AX96" s="56">
        <v>4</v>
      </c>
      <c r="AY96" s="56">
        <v>1</v>
      </c>
      <c r="AZ96" s="56">
        <v>19</v>
      </c>
      <c r="BA96" s="56">
        <v>10</v>
      </c>
      <c r="BB96" s="57"/>
      <c r="BC96" s="90"/>
      <c r="BD96" s="86"/>
      <c r="BE96" s="56"/>
      <c r="BF96" s="56"/>
      <c r="BG96" s="56"/>
      <c r="BH96" s="56"/>
      <c r="BI96" s="56"/>
      <c r="BJ96" s="56"/>
      <c r="BK96" s="56"/>
      <c r="BL96" s="56">
        <v>5</v>
      </c>
      <c r="BM96" s="56">
        <v>3</v>
      </c>
      <c r="BN96" s="56">
        <v>13</v>
      </c>
      <c r="BO96" s="56">
        <v>8</v>
      </c>
      <c r="BP96" s="56"/>
      <c r="BQ96" s="95"/>
      <c r="BR96" s="89"/>
      <c r="BS96" s="56"/>
      <c r="BT96" s="56"/>
      <c r="BU96" s="56"/>
      <c r="BV96" s="56"/>
      <c r="BW96" s="56"/>
      <c r="BX96" s="56"/>
      <c r="BY96" s="56"/>
      <c r="BZ96" s="56">
        <v>1</v>
      </c>
      <c r="CA96" s="56">
        <v>0</v>
      </c>
      <c r="CB96" s="56">
        <v>2</v>
      </c>
      <c r="CC96" s="56">
        <v>2</v>
      </c>
      <c r="CD96" s="56">
        <v>12</v>
      </c>
      <c r="CE96" s="56">
        <v>6</v>
      </c>
      <c r="CF96" s="56"/>
      <c r="CG96" s="90"/>
      <c r="CH96" s="8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>
        <v>8</v>
      </c>
      <c r="CU96" s="56">
        <v>5</v>
      </c>
      <c r="CV96" s="56">
        <v>16</v>
      </c>
      <c r="CW96" s="56">
        <v>8</v>
      </c>
      <c r="CX96" s="56"/>
      <c r="CY96" s="95"/>
      <c r="CZ96" s="89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>
        <v>1</v>
      </c>
      <c r="DM96" s="56">
        <v>0</v>
      </c>
      <c r="DN96" s="56">
        <v>1</v>
      </c>
      <c r="DO96" s="56">
        <v>1</v>
      </c>
      <c r="DP96" s="56">
        <v>14</v>
      </c>
      <c r="DQ96" s="90">
        <v>7</v>
      </c>
      <c r="DR96" s="8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>
        <v>8</v>
      </c>
      <c r="EI96" s="95">
        <v>2</v>
      </c>
      <c r="EJ96" s="102"/>
      <c r="EK96" s="56"/>
      <c r="EL96" s="56"/>
      <c r="EM96" s="56"/>
      <c r="EN96" s="56"/>
      <c r="EO96" s="56"/>
      <c r="EP96" s="56"/>
      <c r="EQ96" s="56"/>
      <c r="ER96" s="57"/>
      <c r="ES96" s="57"/>
      <c r="ET96" s="57"/>
      <c r="EU96" s="57"/>
      <c r="EV96" s="57"/>
      <c r="EW96" s="57"/>
      <c r="EX96" s="57"/>
      <c r="EY96" s="57"/>
      <c r="EZ96" s="57"/>
      <c r="FA96" s="101"/>
      <c r="FB96" s="100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>
        <v>1</v>
      </c>
      <c r="FQ96" s="57">
        <v>0</v>
      </c>
      <c r="FR96" s="57"/>
      <c r="FS96" s="103"/>
      <c r="FT96" s="102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101"/>
      <c r="GL96" s="153"/>
      <c r="GM96" s="3">
        <f t="shared" si="20"/>
        <v>19</v>
      </c>
      <c r="GN96" s="3">
        <f t="shared" si="21"/>
        <v>20</v>
      </c>
      <c r="GO96" s="3">
        <f t="shared" si="22"/>
        <v>20</v>
      </c>
      <c r="GP96" s="3">
        <f t="shared" si="23"/>
        <v>19</v>
      </c>
      <c r="GQ96" s="3">
        <f t="shared" si="24"/>
        <v>25</v>
      </c>
      <c r="GR96" s="3">
        <f t="shared" si="25"/>
        <v>15</v>
      </c>
      <c r="GS96" s="3">
        <f t="shared" si="26"/>
        <v>21</v>
      </c>
      <c r="GT96" s="3">
        <f t="shared" si="27"/>
        <v>18</v>
      </c>
      <c r="GU96" s="3">
        <f t="shared" si="28"/>
        <v>22</v>
      </c>
      <c r="GV96" s="3">
        <f t="shared" si="29"/>
        <v>179</v>
      </c>
      <c r="GW96" s="161" t="str">
        <f>IF(GV96='Rregjistrimet 9 Vjeçare'!AH96,"Mire","Gabim")</f>
        <v>Mire</v>
      </c>
      <c r="GX96" s="3">
        <f t="shared" si="30"/>
        <v>10</v>
      </c>
      <c r="GY96" s="3">
        <f t="shared" si="31"/>
        <v>9</v>
      </c>
      <c r="GZ96" s="3">
        <f t="shared" si="32"/>
        <v>12</v>
      </c>
      <c r="HA96" s="3">
        <f t="shared" si="33"/>
        <v>14</v>
      </c>
      <c r="HB96" s="3">
        <f t="shared" si="34"/>
        <v>13</v>
      </c>
      <c r="HC96" s="3">
        <f t="shared" si="35"/>
        <v>10</v>
      </c>
      <c r="HD96" s="3">
        <f t="shared" si="36"/>
        <v>11</v>
      </c>
      <c r="HE96" s="3">
        <f t="shared" si="37"/>
        <v>9</v>
      </c>
      <c r="HF96" s="3">
        <f t="shared" si="38"/>
        <v>9</v>
      </c>
      <c r="HG96" s="3">
        <f t="shared" si="39"/>
        <v>97</v>
      </c>
      <c r="HH96" s="161" t="str">
        <f>IF(HG96='Rregjistrimet 9 Vjeçare'!AI96,"Mire","Gabim")</f>
        <v>Mire</v>
      </c>
    </row>
    <row r="97" spans="1:216" ht="14.1" customHeight="1">
      <c r="A97" s="3" t="s">
        <v>548</v>
      </c>
      <c r="B97" s="36" t="s">
        <v>549</v>
      </c>
      <c r="C97" s="37" t="s">
        <v>297</v>
      </c>
      <c r="D97" s="1" t="s">
        <v>297</v>
      </c>
      <c r="E97" s="3" t="s">
        <v>535</v>
      </c>
      <c r="F97" s="3" t="s">
        <v>550</v>
      </c>
      <c r="G97" s="2" t="s">
        <v>352</v>
      </c>
      <c r="H97" s="2" t="s">
        <v>353</v>
      </c>
      <c r="I97" s="2" t="s">
        <v>300</v>
      </c>
      <c r="J97" s="38" t="s">
        <v>301</v>
      </c>
      <c r="K97" s="38" t="s">
        <v>302</v>
      </c>
      <c r="L97" s="38"/>
      <c r="M97" s="38" t="s">
        <v>303</v>
      </c>
      <c r="N97" s="55"/>
      <c r="O97" s="84"/>
      <c r="P97" s="89">
        <v>6</v>
      </c>
      <c r="Q97" s="56">
        <v>4</v>
      </c>
      <c r="R97" s="56"/>
      <c r="S97" s="90"/>
      <c r="T97" s="86"/>
      <c r="U97" s="56"/>
      <c r="V97" s="56">
        <v>12</v>
      </c>
      <c r="W97" s="56">
        <v>10</v>
      </c>
      <c r="X97" s="56"/>
      <c r="Y97" s="95"/>
      <c r="Z97" s="89"/>
      <c r="AA97" s="56"/>
      <c r="AB97" s="56"/>
      <c r="AC97" s="56"/>
      <c r="AD97" s="56">
        <v>7</v>
      </c>
      <c r="AE97" s="56">
        <v>2</v>
      </c>
      <c r="AF97" s="56"/>
      <c r="AG97" s="90"/>
      <c r="AH97" s="86"/>
      <c r="AI97" s="56"/>
      <c r="AJ97" s="56"/>
      <c r="AK97" s="56"/>
      <c r="AL97" s="56"/>
      <c r="AM97" s="56"/>
      <c r="AN97" s="56">
        <v>14</v>
      </c>
      <c r="AO97" s="56">
        <v>4</v>
      </c>
      <c r="AP97" s="56"/>
      <c r="AQ97" s="95"/>
      <c r="AR97" s="89"/>
      <c r="AS97" s="56"/>
      <c r="AT97" s="56"/>
      <c r="AU97" s="56"/>
      <c r="AV97" s="56"/>
      <c r="AW97" s="56"/>
      <c r="AX97" s="56"/>
      <c r="AY97" s="56"/>
      <c r="AZ97" s="56">
        <v>16</v>
      </c>
      <c r="BA97" s="56">
        <v>6</v>
      </c>
      <c r="BB97" s="57"/>
      <c r="BC97" s="90"/>
      <c r="BD97" s="86"/>
      <c r="BE97" s="56"/>
      <c r="BF97" s="56"/>
      <c r="BG97" s="56"/>
      <c r="BH97" s="56"/>
      <c r="BI97" s="56"/>
      <c r="BJ97" s="56"/>
      <c r="BK97" s="56"/>
      <c r="BL97" s="56"/>
      <c r="BM97" s="56"/>
      <c r="BN97" s="56">
        <v>12</v>
      </c>
      <c r="BO97" s="56">
        <v>4</v>
      </c>
      <c r="BP97" s="56"/>
      <c r="BQ97" s="95"/>
      <c r="BR97" s="89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>
        <v>27</v>
      </c>
      <c r="CE97" s="56">
        <v>11</v>
      </c>
      <c r="CF97" s="56"/>
      <c r="CG97" s="90"/>
      <c r="CH97" s="8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>
        <v>12</v>
      </c>
      <c r="CW97" s="56">
        <v>5</v>
      </c>
      <c r="CX97" s="56"/>
      <c r="CY97" s="95"/>
      <c r="CZ97" s="89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>
        <v>16</v>
      </c>
      <c r="DQ97" s="90">
        <v>9</v>
      </c>
      <c r="DR97" s="8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95"/>
      <c r="EJ97" s="102"/>
      <c r="EK97" s="56"/>
      <c r="EL97" s="56"/>
      <c r="EM97" s="56"/>
      <c r="EN97" s="56"/>
      <c r="EO97" s="56"/>
      <c r="EP97" s="56"/>
      <c r="EQ97" s="56"/>
      <c r="ER97" s="57"/>
      <c r="ES97" s="57"/>
      <c r="ET97" s="57"/>
      <c r="EU97" s="57"/>
      <c r="EV97" s="57"/>
      <c r="EW97" s="57"/>
      <c r="EX97" s="57"/>
      <c r="EY97" s="57"/>
      <c r="EZ97" s="57"/>
      <c r="FA97" s="101"/>
      <c r="FB97" s="100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103"/>
      <c r="FT97" s="102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101"/>
      <c r="GL97" s="153"/>
      <c r="GM97" s="3">
        <f t="shared" si="20"/>
        <v>6</v>
      </c>
      <c r="GN97" s="3">
        <f t="shared" si="21"/>
        <v>12</v>
      </c>
      <c r="GO97" s="3">
        <f t="shared" si="22"/>
        <v>7</v>
      </c>
      <c r="GP97" s="3">
        <f t="shared" si="23"/>
        <v>14</v>
      </c>
      <c r="GQ97" s="3">
        <f t="shared" si="24"/>
        <v>16</v>
      </c>
      <c r="GR97" s="3">
        <f t="shared" si="25"/>
        <v>12</v>
      </c>
      <c r="GS97" s="3">
        <f t="shared" si="26"/>
        <v>27</v>
      </c>
      <c r="GT97" s="3">
        <f t="shared" si="27"/>
        <v>12</v>
      </c>
      <c r="GU97" s="3">
        <f t="shared" si="28"/>
        <v>16</v>
      </c>
      <c r="GV97" s="3">
        <f t="shared" si="29"/>
        <v>122</v>
      </c>
      <c r="GW97" s="161" t="str">
        <f>IF(GV97='Rregjistrimet 9 Vjeçare'!AH97,"Mire","Gabim")</f>
        <v>Mire</v>
      </c>
      <c r="GX97" s="3">
        <f t="shared" si="30"/>
        <v>4</v>
      </c>
      <c r="GY97" s="3">
        <f t="shared" si="31"/>
        <v>10</v>
      </c>
      <c r="GZ97" s="3">
        <f t="shared" si="32"/>
        <v>2</v>
      </c>
      <c r="HA97" s="3">
        <f t="shared" si="33"/>
        <v>4</v>
      </c>
      <c r="HB97" s="3">
        <f t="shared" si="34"/>
        <v>6</v>
      </c>
      <c r="HC97" s="3">
        <f t="shared" si="35"/>
        <v>4</v>
      </c>
      <c r="HD97" s="3">
        <f t="shared" si="36"/>
        <v>11</v>
      </c>
      <c r="HE97" s="3">
        <f t="shared" si="37"/>
        <v>5</v>
      </c>
      <c r="HF97" s="3">
        <f t="shared" si="38"/>
        <v>9</v>
      </c>
      <c r="HG97" s="3">
        <f t="shared" si="39"/>
        <v>55</v>
      </c>
      <c r="HH97" s="161" t="str">
        <f>IF(HG97='Rregjistrimet 9 Vjeçare'!AI97,"Mire","Gabim")</f>
        <v>Mire</v>
      </c>
    </row>
    <row r="98" spans="1:216" ht="14.1" customHeight="1">
      <c r="A98" s="3" t="s">
        <v>551</v>
      </c>
      <c r="B98" s="36" t="s">
        <v>552</v>
      </c>
      <c r="C98" s="37" t="s">
        <v>297</v>
      </c>
      <c r="D98" s="1" t="s">
        <v>297</v>
      </c>
      <c r="E98" s="3" t="s">
        <v>535</v>
      </c>
      <c r="F98" s="3" t="s">
        <v>553</v>
      </c>
      <c r="G98" s="2" t="s">
        <v>352</v>
      </c>
      <c r="H98" s="2" t="s">
        <v>353</v>
      </c>
      <c r="I98" s="2" t="s">
        <v>300</v>
      </c>
      <c r="J98" s="38" t="s">
        <v>301</v>
      </c>
      <c r="K98" s="38" t="s">
        <v>302</v>
      </c>
      <c r="L98" s="38"/>
      <c r="M98" s="38" t="s">
        <v>303</v>
      </c>
      <c r="N98" s="55"/>
      <c r="O98" s="84"/>
      <c r="P98" s="89">
        <v>9</v>
      </c>
      <c r="Q98" s="56">
        <v>5</v>
      </c>
      <c r="R98" s="56"/>
      <c r="S98" s="90"/>
      <c r="T98" s="86"/>
      <c r="U98" s="56"/>
      <c r="V98" s="56">
        <v>10</v>
      </c>
      <c r="W98" s="56">
        <v>7</v>
      </c>
      <c r="X98" s="56"/>
      <c r="Y98" s="95"/>
      <c r="Z98" s="89"/>
      <c r="AA98" s="56"/>
      <c r="AB98" s="56"/>
      <c r="AC98" s="56"/>
      <c r="AD98" s="56">
        <v>1</v>
      </c>
      <c r="AE98" s="56">
        <v>1</v>
      </c>
      <c r="AF98" s="56"/>
      <c r="AG98" s="90"/>
      <c r="AH98" s="86"/>
      <c r="AI98" s="56"/>
      <c r="AJ98" s="56"/>
      <c r="AK98" s="56"/>
      <c r="AL98" s="56">
        <v>4</v>
      </c>
      <c r="AM98" s="56">
        <v>3</v>
      </c>
      <c r="AN98" s="56">
        <v>7</v>
      </c>
      <c r="AO98" s="56">
        <v>4</v>
      </c>
      <c r="AP98" s="56">
        <v>1</v>
      </c>
      <c r="AQ98" s="95">
        <v>1</v>
      </c>
      <c r="AR98" s="89"/>
      <c r="AS98" s="56"/>
      <c r="AT98" s="56"/>
      <c r="AU98" s="56"/>
      <c r="AV98" s="56"/>
      <c r="AW98" s="56"/>
      <c r="AX98" s="56">
        <v>2</v>
      </c>
      <c r="AY98" s="56">
        <v>2</v>
      </c>
      <c r="AZ98" s="56">
        <v>11</v>
      </c>
      <c r="BA98" s="56">
        <v>7</v>
      </c>
      <c r="BB98" s="57"/>
      <c r="BC98" s="90"/>
      <c r="BD98" s="86"/>
      <c r="BE98" s="56"/>
      <c r="BF98" s="56"/>
      <c r="BG98" s="56"/>
      <c r="BH98" s="56"/>
      <c r="BI98" s="56"/>
      <c r="BJ98" s="56"/>
      <c r="BK98" s="56"/>
      <c r="BL98" s="56">
        <v>2</v>
      </c>
      <c r="BM98" s="56">
        <v>1</v>
      </c>
      <c r="BN98" s="56">
        <v>7</v>
      </c>
      <c r="BO98" s="56">
        <v>6</v>
      </c>
      <c r="BP98" s="56"/>
      <c r="BQ98" s="95"/>
      <c r="BR98" s="89"/>
      <c r="BS98" s="56"/>
      <c r="BT98" s="56"/>
      <c r="BU98" s="56"/>
      <c r="BV98" s="56"/>
      <c r="BW98" s="56"/>
      <c r="BX98" s="56"/>
      <c r="BY98" s="56"/>
      <c r="BZ98" s="56">
        <v>2</v>
      </c>
      <c r="CA98" s="56">
        <v>2</v>
      </c>
      <c r="CB98" s="56">
        <v>2</v>
      </c>
      <c r="CC98" s="56">
        <v>1</v>
      </c>
      <c r="CD98" s="56">
        <v>10</v>
      </c>
      <c r="CE98" s="56">
        <v>2</v>
      </c>
      <c r="CF98" s="56"/>
      <c r="CG98" s="90"/>
      <c r="CH98" s="8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>
        <v>2</v>
      </c>
      <c r="CU98" s="56">
        <v>1</v>
      </c>
      <c r="CV98" s="56">
        <v>10</v>
      </c>
      <c r="CW98" s="56">
        <v>5</v>
      </c>
      <c r="CX98" s="56"/>
      <c r="CY98" s="95"/>
      <c r="CZ98" s="89"/>
      <c r="DA98" s="56"/>
      <c r="DB98" s="56"/>
      <c r="DC98" s="56"/>
      <c r="DD98" s="56"/>
      <c r="DE98" s="56"/>
      <c r="DF98" s="56">
        <v>1</v>
      </c>
      <c r="DG98" s="56">
        <v>0</v>
      </c>
      <c r="DH98" s="56"/>
      <c r="DI98" s="56"/>
      <c r="DJ98" s="56"/>
      <c r="DK98" s="56"/>
      <c r="DL98" s="56"/>
      <c r="DM98" s="56"/>
      <c r="DN98" s="56">
        <v>1</v>
      </c>
      <c r="DO98" s="56">
        <v>1</v>
      </c>
      <c r="DP98" s="56">
        <v>10</v>
      </c>
      <c r="DQ98" s="90">
        <v>5</v>
      </c>
      <c r="DR98" s="8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>
        <v>1</v>
      </c>
      <c r="EE98" s="56">
        <v>1</v>
      </c>
      <c r="EF98" s="56"/>
      <c r="EG98" s="56"/>
      <c r="EH98" s="56">
        <v>3</v>
      </c>
      <c r="EI98" s="95">
        <v>3</v>
      </c>
      <c r="EJ98" s="102"/>
      <c r="EK98" s="56"/>
      <c r="EL98" s="56"/>
      <c r="EM98" s="56"/>
      <c r="EN98" s="56"/>
      <c r="EO98" s="56"/>
      <c r="EP98" s="56"/>
      <c r="EQ98" s="56"/>
      <c r="ER98" s="57"/>
      <c r="ES98" s="57"/>
      <c r="ET98" s="57"/>
      <c r="EU98" s="57"/>
      <c r="EV98" s="57"/>
      <c r="EW98" s="57"/>
      <c r="EX98" s="57"/>
      <c r="EY98" s="57"/>
      <c r="EZ98" s="57"/>
      <c r="FA98" s="101"/>
      <c r="FB98" s="100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103"/>
      <c r="FT98" s="102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101"/>
      <c r="GL98" s="153"/>
      <c r="GM98" s="3">
        <f t="shared" si="20"/>
        <v>9</v>
      </c>
      <c r="GN98" s="3">
        <f t="shared" si="21"/>
        <v>10</v>
      </c>
      <c r="GO98" s="3">
        <f t="shared" si="22"/>
        <v>5</v>
      </c>
      <c r="GP98" s="3">
        <f t="shared" si="23"/>
        <v>10</v>
      </c>
      <c r="GQ98" s="3">
        <f t="shared" si="24"/>
        <v>16</v>
      </c>
      <c r="GR98" s="3">
        <f t="shared" si="25"/>
        <v>9</v>
      </c>
      <c r="GS98" s="3">
        <f t="shared" si="26"/>
        <v>13</v>
      </c>
      <c r="GT98" s="3">
        <f t="shared" si="27"/>
        <v>11</v>
      </c>
      <c r="GU98" s="3">
        <f t="shared" si="28"/>
        <v>13</v>
      </c>
      <c r="GV98" s="3">
        <f t="shared" si="29"/>
        <v>96</v>
      </c>
      <c r="GW98" s="161" t="str">
        <f>IF(GV98='Rregjistrimet 9 Vjeçare'!AH98,"Mire","Gabim")</f>
        <v>Mire</v>
      </c>
      <c r="GX98" s="3">
        <f t="shared" si="30"/>
        <v>5</v>
      </c>
      <c r="GY98" s="3">
        <f t="shared" si="31"/>
        <v>7</v>
      </c>
      <c r="GZ98" s="3">
        <f t="shared" si="32"/>
        <v>4</v>
      </c>
      <c r="HA98" s="3">
        <f t="shared" si="33"/>
        <v>6</v>
      </c>
      <c r="HB98" s="3">
        <f t="shared" si="34"/>
        <v>11</v>
      </c>
      <c r="HC98" s="3">
        <f t="shared" si="35"/>
        <v>7</v>
      </c>
      <c r="HD98" s="3">
        <f t="shared" si="36"/>
        <v>4</v>
      </c>
      <c r="HE98" s="3">
        <f t="shared" si="37"/>
        <v>6</v>
      </c>
      <c r="HF98" s="3">
        <f t="shared" si="38"/>
        <v>8</v>
      </c>
      <c r="HG98" s="3">
        <f t="shared" si="39"/>
        <v>58</v>
      </c>
      <c r="HH98" s="161" t="str">
        <f>IF(HG98='Rregjistrimet 9 Vjeçare'!AI98,"Mire","Gabim")</f>
        <v>Mire</v>
      </c>
    </row>
    <row r="99" spans="1:216" ht="14.1" customHeight="1">
      <c r="A99" s="3" t="s">
        <v>554</v>
      </c>
      <c r="B99" s="36" t="s">
        <v>555</v>
      </c>
      <c r="C99" s="37" t="s">
        <v>297</v>
      </c>
      <c r="D99" s="1" t="s">
        <v>297</v>
      </c>
      <c r="E99" s="3" t="s">
        <v>535</v>
      </c>
      <c r="F99" s="3" t="s">
        <v>556</v>
      </c>
      <c r="G99" s="4" t="s">
        <v>352</v>
      </c>
      <c r="H99" s="4" t="s">
        <v>353</v>
      </c>
      <c r="I99" s="1" t="s">
        <v>300</v>
      </c>
      <c r="J99" s="38" t="s">
        <v>301</v>
      </c>
      <c r="K99" s="38" t="s">
        <v>302</v>
      </c>
      <c r="L99" s="38"/>
      <c r="M99" s="38" t="s">
        <v>303</v>
      </c>
      <c r="N99" s="55"/>
      <c r="O99" s="84"/>
      <c r="P99" s="89">
        <v>12</v>
      </c>
      <c r="Q99" s="56">
        <v>6</v>
      </c>
      <c r="R99" s="56"/>
      <c r="S99" s="90"/>
      <c r="T99" s="86"/>
      <c r="U99" s="56"/>
      <c r="V99" s="56">
        <v>29</v>
      </c>
      <c r="W99" s="56">
        <v>17</v>
      </c>
      <c r="X99" s="56"/>
      <c r="Y99" s="95"/>
      <c r="Z99" s="89"/>
      <c r="AA99" s="56"/>
      <c r="AB99" s="56"/>
      <c r="AC99" s="56"/>
      <c r="AD99" s="56">
        <v>23</v>
      </c>
      <c r="AE99" s="56">
        <v>9</v>
      </c>
      <c r="AF99" s="56"/>
      <c r="AG99" s="90"/>
      <c r="AH99" s="86"/>
      <c r="AI99" s="56"/>
      <c r="AJ99" s="56"/>
      <c r="AK99" s="56"/>
      <c r="AL99" s="56"/>
      <c r="AM99" s="56"/>
      <c r="AN99" s="56">
        <v>26</v>
      </c>
      <c r="AO99" s="56">
        <v>14</v>
      </c>
      <c r="AP99" s="56"/>
      <c r="AQ99" s="95"/>
      <c r="AR99" s="89"/>
      <c r="AS99" s="56"/>
      <c r="AT99" s="56"/>
      <c r="AU99" s="56"/>
      <c r="AV99" s="56"/>
      <c r="AW99" s="56"/>
      <c r="AX99" s="56"/>
      <c r="AY99" s="56"/>
      <c r="AZ99" s="56">
        <v>14</v>
      </c>
      <c r="BA99" s="56">
        <v>6</v>
      </c>
      <c r="BB99" s="57"/>
      <c r="BC99" s="90"/>
      <c r="BD99" s="86"/>
      <c r="BE99" s="56"/>
      <c r="BF99" s="56"/>
      <c r="BG99" s="56"/>
      <c r="BH99" s="56"/>
      <c r="BI99" s="56"/>
      <c r="BJ99" s="56"/>
      <c r="BK99" s="56"/>
      <c r="BL99" s="56"/>
      <c r="BM99" s="56"/>
      <c r="BN99" s="56">
        <v>27</v>
      </c>
      <c r="BO99" s="56">
        <v>14</v>
      </c>
      <c r="BP99" s="56"/>
      <c r="BQ99" s="95"/>
      <c r="BR99" s="89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>
        <v>31</v>
      </c>
      <c r="CE99" s="56">
        <v>14</v>
      </c>
      <c r="CF99" s="56"/>
      <c r="CG99" s="90"/>
      <c r="CH99" s="8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>
        <v>20</v>
      </c>
      <c r="CW99" s="56">
        <v>9</v>
      </c>
      <c r="CX99" s="56"/>
      <c r="CY99" s="95"/>
      <c r="CZ99" s="89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>
        <v>30</v>
      </c>
      <c r="DQ99" s="90">
        <v>19</v>
      </c>
      <c r="DR99" s="8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>
        <v>2</v>
      </c>
      <c r="EI99" s="95">
        <v>0</v>
      </c>
      <c r="EJ99" s="102"/>
      <c r="EK99" s="56"/>
      <c r="EL99" s="56"/>
      <c r="EM99" s="56"/>
      <c r="EN99" s="56"/>
      <c r="EO99" s="56"/>
      <c r="EP99" s="56"/>
      <c r="EQ99" s="56"/>
      <c r="ER99" s="57"/>
      <c r="ES99" s="57"/>
      <c r="ET99" s="57"/>
      <c r="EU99" s="57"/>
      <c r="EV99" s="57"/>
      <c r="EW99" s="57"/>
      <c r="EX99" s="57"/>
      <c r="EY99" s="57"/>
      <c r="EZ99" s="57"/>
      <c r="FA99" s="101"/>
      <c r="FB99" s="100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103"/>
      <c r="FT99" s="102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101"/>
      <c r="GL99" s="153"/>
      <c r="GM99" s="3">
        <f t="shared" si="20"/>
        <v>12</v>
      </c>
      <c r="GN99" s="3">
        <f t="shared" si="21"/>
        <v>29</v>
      </c>
      <c r="GO99" s="3">
        <f t="shared" si="22"/>
        <v>23</v>
      </c>
      <c r="GP99" s="3">
        <f t="shared" si="23"/>
        <v>26</v>
      </c>
      <c r="GQ99" s="3">
        <f t="shared" si="24"/>
        <v>14</v>
      </c>
      <c r="GR99" s="3">
        <f t="shared" si="25"/>
        <v>27</v>
      </c>
      <c r="GS99" s="3">
        <f t="shared" si="26"/>
        <v>31</v>
      </c>
      <c r="GT99" s="3">
        <f t="shared" si="27"/>
        <v>20</v>
      </c>
      <c r="GU99" s="3">
        <f t="shared" si="28"/>
        <v>32</v>
      </c>
      <c r="GV99" s="3">
        <f t="shared" si="29"/>
        <v>214</v>
      </c>
      <c r="GW99" s="161" t="str">
        <f>IF(GV99='Rregjistrimet 9 Vjeçare'!AH99,"Mire","Gabim")</f>
        <v>Mire</v>
      </c>
      <c r="GX99" s="3">
        <f t="shared" si="30"/>
        <v>6</v>
      </c>
      <c r="GY99" s="3">
        <f t="shared" si="31"/>
        <v>17</v>
      </c>
      <c r="GZ99" s="3">
        <f t="shared" si="32"/>
        <v>9</v>
      </c>
      <c r="HA99" s="3">
        <f t="shared" si="33"/>
        <v>14</v>
      </c>
      <c r="HB99" s="3">
        <f t="shared" si="34"/>
        <v>6</v>
      </c>
      <c r="HC99" s="3">
        <f t="shared" si="35"/>
        <v>14</v>
      </c>
      <c r="HD99" s="3">
        <f t="shared" si="36"/>
        <v>14</v>
      </c>
      <c r="HE99" s="3">
        <f t="shared" si="37"/>
        <v>9</v>
      </c>
      <c r="HF99" s="3">
        <f t="shared" si="38"/>
        <v>19</v>
      </c>
      <c r="HG99" s="3">
        <f t="shared" si="39"/>
        <v>108</v>
      </c>
      <c r="HH99" s="161" t="str">
        <f>IF(HG99='Rregjistrimet 9 Vjeçare'!AI99,"Mire","Gabim")</f>
        <v>Mire</v>
      </c>
    </row>
    <row r="100" spans="1:216" s="780" customFormat="1" ht="14.1" customHeight="1">
      <c r="A100" s="418" t="s">
        <v>557</v>
      </c>
      <c r="B100" s="412" t="s">
        <v>558</v>
      </c>
      <c r="C100" s="413" t="s">
        <v>297</v>
      </c>
      <c r="D100" s="411" t="s">
        <v>297</v>
      </c>
      <c r="E100" s="418" t="s">
        <v>535</v>
      </c>
      <c r="F100" s="418" t="s">
        <v>559</v>
      </c>
      <c r="G100" s="418" t="s">
        <v>352</v>
      </c>
      <c r="H100" s="418" t="s">
        <v>353</v>
      </c>
      <c r="I100" s="411" t="s">
        <v>300</v>
      </c>
      <c r="J100" s="414" t="s">
        <v>301</v>
      </c>
      <c r="K100" s="414" t="s">
        <v>340</v>
      </c>
      <c r="L100" s="414"/>
      <c r="M100" s="414" t="s">
        <v>303</v>
      </c>
      <c r="N100" s="428"/>
      <c r="O100" s="429"/>
      <c r="P100" s="430">
        <v>23</v>
      </c>
      <c r="Q100" s="431">
        <v>18</v>
      </c>
      <c r="R100" s="431"/>
      <c r="S100" s="432"/>
      <c r="T100" s="433">
        <v>7</v>
      </c>
      <c r="U100" s="431">
        <v>3</v>
      </c>
      <c r="V100" s="431">
        <v>7</v>
      </c>
      <c r="W100" s="431">
        <v>3</v>
      </c>
      <c r="X100" s="431"/>
      <c r="Y100" s="434"/>
      <c r="Z100" s="430"/>
      <c r="AA100" s="431"/>
      <c r="AB100" s="431">
        <v>33</v>
      </c>
      <c r="AC100" s="431">
        <v>16</v>
      </c>
      <c r="AD100" s="431">
        <v>26</v>
      </c>
      <c r="AE100" s="431">
        <v>11</v>
      </c>
      <c r="AF100" s="431">
        <v>6</v>
      </c>
      <c r="AG100" s="432">
        <v>2</v>
      </c>
      <c r="AH100" s="433"/>
      <c r="AI100" s="431"/>
      <c r="AJ100" s="431"/>
      <c r="AK100" s="431"/>
      <c r="AL100" s="431">
        <v>9</v>
      </c>
      <c r="AM100" s="431">
        <v>3</v>
      </c>
      <c r="AN100" s="431">
        <v>38</v>
      </c>
      <c r="AO100" s="431">
        <v>15</v>
      </c>
      <c r="AP100" s="431">
        <v>2</v>
      </c>
      <c r="AQ100" s="434">
        <v>1</v>
      </c>
      <c r="AR100" s="430"/>
      <c r="AS100" s="431"/>
      <c r="AT100" s="431"/>
      <c r="AU100" s="431"/>
      <c r="AV100" s="431"/>
      <c r="AW100" s="431"/>
      <c r="AX100" s="431">
        <v>7</v>
      </c>
      <c r="AY100" s="431">
        <v>3</v>
      </c>
      <c r="AZ100" s="431">
        <v>35</v>
      </c>
      <c r="BA100" s="431">
        <v>18</v>
      </c>
      <c r="BB100" s="435">
        <v>2</v>
      </c>
      <c r="BC100" s="432">
        <v>1</v>
      </c>
      <c r="BD100" s="433"/>
      <c r="BE100" s="431"/>
      <c r="BF100" s="431"/>
      <c r="BG100" s="431"/>
      <c r="BH100" s="431"/>
      <c r="BI100" s="431"/>
      <c r="BJ100" s="431"/>
      <c r="BK100" s="431"/>
      <c r="BL100" s="431">
        <v>10</v>
      </c>
      <c r="BM100" s="431">
        <v>6</v>
      </c>
      <c r="BN100" s="431">
        <v>31</v>
      </c>
      <c r="BO100" s="431">
        <v>18</v>
      </c>
      <c r="BP100" s="431"/>
      <c r="BQ100" s="434"/>
      <c r="BR100" s="430"/>
      <c r="BS100" s="431"/>
      <c r="BT100" s="431"/>
      <c r="BU100" s="431"/>
      <c r="BV100" s="431"/>
      <c r="BW100" s="431"/>
      <c r="BX100" s="431"/>
      <c r="BY100" s="431"/>
      <c r="BZ100" s="431"/>
      <c r="CA100" s="431"/>
      <c r="CB100" s="431">
        <v>14</v>
      </c>
      <c r="CC100" s="431">
        <v>6</v>
      </c>
      <c r="CD100" s="431">
        <v>35</v>
      </c>
      <c r="CE100" s="431">
        <v>14</v>
      </c>
      <c r="CF100" s="431">
        <v>2</v>
      </c>
      <c r="CG100" s="432">
        <v>1</v>
      </c>
      <c r="CH100" s="433"/>
      <c r="CI100" s="431"/>
      <c r="CJ100" s="431"/>
      <c r="CK100" s="431"/>
      <c r="CL100" s="431"/>
      <c r="CM100" s="431"/>
      <c r="CN100" s="431"/>
      <c r="CO100" s="431"/>
      <c r="CP100" s="431"/>
      <c r="CQ100" s="431"/>
      <c r="CR100" s="431"/>
      <c r="CS100" s="431"/>
      <c r="CT100" s="431">
        <v>8</v>
      </c>
      <c r="CU100" s="431">
        <v>3</v>
      </c>
      <c r="CV100" s="431">
        <v>23</v>
      </c>
      <c r="CW100" s="431">
        <v>19</v>
      </c>
      <c r="CX100" s="431"/>
      <c r="CY100" s="434"/>
      <c r="CZ100" s="430"/>
      <c r="DA100" s="431"/>
      <c r="DB100" s="431"/>
      <c r="DC100" s="431"/>
      <c r="DD100" s="431"/>
      <c r="DE100" s="431"/>
      <c r="DF100" s="431"/>
      <c r="DG100" s="431"/>
      <c r="DH100" s="431"/>
      <c r="DI100" s="431"/>
      <c r="DJ100" s="431"/>
      <c r="DK100" s="431"/>
      <c r="DL100" s="431"/>
      <c r="DM100" s="431"/>
      <c r="DN100" s="431">
        <v>14</v>
      </c>
      <c r="DO100" s="431">
        <v>5</v>
      </c>
      <c r="DP100" s="431">
        <v>25</v>
      </c>
      <c r="DQ100" s="432">
        <v>10</v>
      </c>
      <c r="DR100" s="433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1"/>
      <c r="EG100" s="431"/>
      <c r="EH100" s="431">
        <v>11</v>
      </c>
      <c r="EI100" s="434">
        <v>5</v>
      </c>
      <c r="EJ100" s="436"/>
      <c r="EK100" s="431"/>
      <c r="EL100" s="431"/>
      <c r="EM100" s="431"/>
      <c r="EN100" s="431"/>
      <c r="EO100" s="431"/>
      <c r="EP100" s="431"/>
      <c r="EQ100" s="431"/>
      <c r="ER100" s="435"/>
      <c r="ES100" s="435"/>
      <c r="ET100" s="435"/>
      <c r="EU100" s="435"/>
      <c r="EV100" s="435"/>
      <c r="EW100" s="435"/>
      <c r="EX100" s="435"/>
      <c r="EY100" s="435"/>
      <c r="EZ100" s="435">
        <v>5</v>
      </c>
      <c r="FA100" s="437">
        <v>0</v>
      </c>
      <c r="FB100" s="438"/>
      <c r="FC100" s="435"/>
      <c r="FD100" s="435"/>
      <c r="FE100" s="435"/>
      <c r="FF100" s="435"/>
      <c r="FG100" s="435"/>
      <c r="FH100" s="435"/>
      <c r="FI100" s="435"/>
      <c r="FJ100" s="435"/>
      <c r="FK100" s="435"/>
      <c r="FL100" s="435"/>
      <c r="FM100" s="435"/>
      <c r="FN100" s="435"/>
      <c r="FO100" s="435"/>
      <c r="FP100" s="435"/>
      <c r="FQ100" s="435"/>
      <c r="FR100" s="435"/>
      <c r="FS100" s="439"/>
      <c r="FT100" s="436"/>
      <c r="FU100" s="435"/>
      <c r="FV100" s="435"/>
      <c r="FW100" s="435"/>
      <c r="FX100" s="435"/>
      <c r="FY100" s="435"/>
      <c r="FZ100" s="435"/>
      <c r="GA100" s="435"/>
      <c r="GB100" s="435"/>
      <c r="GC100" s="435"/>
      <c r="GD100" s="435"/>
      <c r="GE100" s="435"/>
      <c r="GF100" s="435"/>
      <c r="GG100" s="435"/>
      <c r="GH100" s="435"/>
      <c r="GI100" s="435"/>
      <c r="GJ100" s="435"/>
      <c r="GK100" s="437"/>
      <c r="GL100" s="440"/>
      <c r="GM100" s="418">
        <f t="shared" si="20"/>
        <v>30</v>
      </c>
      <c r="GN100" s="418">
        <f t="shared" si="21"/>
        <v>40</v>
      </c>
      <c r="GO100" s="418">
        <f t="shared" si="22"/>
        <v>35</v>
      </c>
      <c r="GP100" s="418">
        <f t="shared" si="23"/>
        <v>51</v>
      </c>
      <c r="GQ100" s="418">
        <f t="shared" si="24"/>
        <v>47</v>
      </c>
      <c r="GR100" s="418">
        <f t="shared" si="25"/>
        <v>47</v>
      </c>
      <c r="GS100" s="418">
        <f t="shared" si="26"/>
        <v>43</v>
      </c>
      <c r="GT100" s="418">
        <f t="shared" si="27"/>
        <v>39</v>
      </c>
      <c r="GU100" s="418">
        <f t="shared" si="28"/>
        <v>41</v>
      </c>
      <c r="GV100" s="418">
        <f t="shared" si="29"/>
        <v>373</v>
      </c>
      <c r="GW100" s="425" t="str">
        <f>IF(GV100='Rregjistrimet 9 Vjeçare'!AH100,"Mire","Gabim")</f>
        <v>Mire</v>
      </c>
      <c r="GX100" s="418">
        <f t="shared" si="30"/>
        <v>21</v>
      </c>
      <c r="GY100" s="418">
        <f t="shared" si="31"/>
        <v>19</v>
      </c>
      <c r="GZ100" s="418">
        <f t="shared" si="32"/>
        <v>14</v>
      </c>
      <c r="HA100" s="418">
        <f t="shared" si="33"/>
        <v>20</v>
      </c>
      <c r="HB100" s="418">
        <f t="shared" si="34"/>
        <v>25</v>
      </c>
      <c r="HC100" s="418">
        <f t="shared" si="35"/>
        <v>25</v>
      </c>
      <c r="HD100" s="418">
        <f t="shared" si="36"/>
        <v>17</v>
      </c>
      <c r="HE100" s="418">
        <f t="shared" si="37"/>
        <v>25</v>
      </c>
      <c r="HF100" s="418">
        <f t="shared" si="38"/>
        <v>15</v>
      </c>
      <c r="HG100" s="418">
        <f t="shared" si="39"/>
        <v>181</v>
      </c>
      <c r="HH100" s="425" t="str">
        <f>IF(HG100='Rregjistrimet 9 Vjeçare'!AI100,"Mire","Gabim")</f>
        <v>Mire</v>
      </c>
    </row>
    <row r="101" spans="1:216" ht="14.1" customHeight="1">
      <c r="A101" s="3" t="s">
        <v>560</v>
      </c>
      <c r="B101" s="36" t="s">
        <v>561</v>
      </c>
      <c r="C101" s="37" t="s">
        <v>297</v>
      </c>
      <c r="D101" s="1" t="s">
        <v>297</v>
      </c>
      <c r="E101" s="3" t="s">
        <v>562</v>
      </c>
      <c r="F101" s="3" t="s">
        <v>563</v>
      </c>
      <c r="G101" s="4" t="s">
        <v>352</v>
      </c>
      <c r="H101" s="4" t="s">
        <v>353</v>
      </c>
      <c r="I101" s="1" t="s">
        <v>300</v>
      </c>
      <c r="J101" s="38" t="s">
        <v>301</v>
      </c>
      <c r="K101" s="38" t="s">
        <v>302</v>
      </c>
      <c r="L101" s="38"/>
      <c r="M101" s="38" t="s">
        <v>303</v>
      </c>
      <c r="N101" s="55"/>
      <c r="O101" s="84"/>
      <c r="P101" s="89"/>
      <c r="Q101" s="56"/>
      <c r="R101" s="56"/>
      <c r="S101" s="90"/>
      <c r="T101" s="86"/>
      <c r="U101" s="56"/>
      <c r="V101" s="56">
        <v>3</v>
      </c>
      <c r="W101" s="56">
        <v>1</v>
      </c>
      <c r="X101" s="56"/>
      <c r="Y101" s="95"/>
      <c r="Z101" s="89"/>
      <c r="AA101" s="56"/>
      <c r="AB101" s="56"/>
      <c r="AC101" s="56"/>
      <c r="AD101" s="56"/>
      <c r="AE101" s="56"/>
      <c r="AF101" s="56"/>
      <c r="AG101" s="90"/>
      <c r="AH101" s="86"/>
      <c r="AI101" s="56"/>
      <c r="AJ101" s="56"/>
      <c r="AK101" s="56"/>
      <c r="AL101" s="56"/>
      <c r="AM101" s="56"/>
      <c r="AN101" s="56">
        <v>2</v>
      </c>
      <c r="AO101" s="56">
        <v>2</v>
      </c>
      <c r="AP101" s="56"/>
      <c r="AQ101" s="95"/>
      <c r="AR101" s="89"/>
      <c r="AS101" s="56"/>
      <c r="AT101" s="56"/>
      <c r="AU101" s="56"/>
      <c r="AV101" s="56"/>
      <c r="AW101" s="56"/>
      <c r="AX101" s="56"/>
      <c r="AY101" s="56"/>
      <c r="AZ101" s="56"/>
      <c r="BA101" s="56"/>
      <c r="BB101" s="57"/>
      <c r="BC101" s="90"/>
      <c r="BD101" s="8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>
        <v>4</v>
      </c>
      <c r="BO101" s="56">
        <v>2</v>
      </c>
      <c r="BP101" s="56"/>
      <c r="BQ101" s="95"/>
      <c r="BR101" s="89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90"/>
      <c r="CH101" s="8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>
        <v>2</v>
      </c>
      <c r="CU101" s="56">
        <v>0</v>
      </c>
      <c r="CV101" s="56"/>
      <c r="CW101" s="56"/>
      <c r="CX101" s="56"/>
      <c r="CY101" s="95"/>
      <c r="CZ101" s="89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>
        <v>2</v>
      </c>
      <c r="DO101" s="56">
        <v>2</v>
      </c>
      <c r="DP101" s="56"/>
      <c r="DQ101" s="90"/>
      <c r="DR101" s="8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>
        <v>3</v>
      </c>
      <c r="EI101" s="95">
        <v>0</v>
      </c>
      <c r="EJ101" s="102"/>
      <c r="EK101" s="56"/>
      <c r="EL101" s="56"/>
      <c r="EM101" s="56"/>
      <c r="EN101" s="56"/>
      <c r="EO101" s="56"/>
      <c r="EP101" s="56"/>
      <c r="EQ101" s="56"/>
      <c r="ER101" s="57"/>
      <c r="ES101" s="57"/>
      <c r="ET101" s="57"/>
      <c r="EU101" s="57"/>
      <c r="EV101" s="57"/>
      <c r="EW101" s="57"/>
      <c r="EX101" s="57"/>
      <c r="EY101" s="57"/>
      <c r="EZ101" s="57"/>
      <c r="FA101" s="101"/>
      <c r="FB101" s="100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103"/>
      <c r="FT101" s="102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101"/>
      <c r="GL101" s="153"/>
      <c r="GM101" s="3">
        <f t="shared" si="20"/>
        <v>0</v>
      </c>
      <c r="GN101" s="3">
        <f t="shared" si="21"/>
        <v>3</v>
      </c>
      <c r="GO101" s="3">
        <f t="shared" si="22"/>
        <v>0</v>
      </c>
      <c r="GP101" s="3">
        <f t="shared" si="23"/>
        <v>2</v>
      </c>
      <c r="GQ101" s="3">
        <f t="shared" si="24"/>
        <v>0</v>
      </c>
      <c r="GR101" s="3">
        <f t="shared" si="25"/>
        <v>4</v>
      </c>
      <c r="GS101" s="3">
        <f t="shared" si="26"/>
        <v>2</v>
      </c>
      <c r="GT101" s="3">
        <f t="shared" si="27"/>
        <v>2</v>
      </c>
      <c r="GU101" s="3">
        <f t="shared" si="28"/>
        <v>3</v>
      </c>
      <c r="GV101" s="3">
        <f t="shared" si="29"/>
        <v>16</v>
      </c>
      <c r="GW101" s="161" t="str">
        <f>IF(GV101='Rregjistrimet 9 Vjeçare'!AH101,"Mire","Gabim")</f>
        <v>Mire</v>
      </c>
      <c r="GX101" s="3">
        <f t="shared" si="30"/>
        <v>0</v>
      </c>
      <c r="GY101" s="3">
        <f t="shared" si="31"/>
        <v>1</v>
      </c>
      <c r="GZ101" s="3">
        <f t="shared" si="32"/>
        <v>0</v>
      </c>
      <c r="HA101" s="3">
        <f t="shared" si="33"/>
        <v>2</v>
      </c>
      <c r="HB101" s="3">
        <f t="shared" si="34"/>
        <v>0</v>
      </c>
      <c r="HC101" s="3">
        <f t="shared" si="35"/>
        <v>2</v>
      </c>
      <c r="HD101" s="3">
        <f t="shared" si="36"/>
        <v>0</v>
      </c>
      <c r="HE101" s="3">
        <f t="shared" si="37"/>
        <v>2</v>
      </c>
      <c r="HF101" s="3">
        <f t="shared" si="38"/>
        <v>0</v>
      </c>
      <c r="HG101" s="3">
        <f t="shared" si="39"/>
        <v>7</v>
      </c>
      <c r="HH101" s="161" t="str">
        <f>IF(HG101='Rregjistrimet 9 Vjeçare'!AI101,"Mire","Gabim")</f>
        <v>Mire</v>
      </c>
    </row>
    <row r="102" spans="1:216" ht="14.1" customHeight="1">
      <c r="A102" s="3" t="s">
        <v>564</v>
      </c>
      <c r="B102" s="36" t="s">
        <v>561</v>
      </c>
      <c r="C102" s="37" t="s">
        <v>297</v>
      </c>
      <c r="D102" s="1" t="s">
        <v>297</v>
      </c>
      <c r="E102" s="3" t="s">
        <v>562</v>
      </c>
      <c r="F102" s="50" t="s">
        <v>565</v>
      </c>
      <c r="G102" s="4" t="s">
        <v>352</v>
      </c>
      <c r="H102" s="4" t="s">
        <v>353</v>
      </c>
      <c r="I102" s="1" t="s">
        <v>300</v>
      </c>
      <c r="J102" s="38" t="s">
        <v>50</v>
      </c>
      <c r="K102" s="38" t="s">
        <v>315</v>
      </c>
      <c r="L102" s="38" t="s">
        <v>560</v>
      </c>
      <c r="M102" s="38" t="s">
        <v>303</v>
      </c>
      <c r="N102" s="55"/>
      <c r="O102" s="84"/>
      <c r="P102" s="89"/>
      <c r="Q102" s="56"/>
      <c r="R102" s="56"/>
      <c r="S102" s="90"/>
      <c r="T102" s="86"/>
      <c r="U102" s="56"/>
      <c r="V102" s="56">
        <v>1</v>
      </c>
      <c r="W102" s="56">
        <v>0</v>
      </c>
      <c r="X102" s="56"/>
      <c r="Y102" s="95"/>
      <c r="Z102" s="89"/>
      <c r="AA102" s="56"/>
      <c r="AB102" s="56"/>
      <c r="AC102" s="56"/>
      <c r="AD102" s="56">
        <v>1</v>
      </c>
      <c r="AE102" s="56">
        <v>0</v>
      </c>
      <c r="AF102" s="56"/>
      <c r="AG102" s="90"/>
      <c r="AH102" s="86"/>
      <c r="AI102" s="56"/>
      <c r="AJ102" s="56"/>
      <c r="AK102" s="56"/>
      <c r="AL102" s="56"/>
      <c r="AM102" s="56"/>
      <c r="AN102" s="56">
        <v>2</v>
      </c>
      <c r="AO102" s="56">
        <v>2</v>
      </c>
      <c r="AP102" s="56"/>
      <c r="AQ102" s="95"/>
      <c r="AR102" s="89"/>
      <c r="AS102" s="56"/>
      <c r="AT102" s="56"/>
      <c r="AU102" s="56"/>
      <c r="AV102" s="56"/>
      <c r="AW102" s="56"/>
      <c r="AX102" s="56"/>
      <c r="AY102" s="56"/>
      <c r="AZ102" s="56"/>
      <c r="BA102" s="56"/>
      <c r="BB102" s="57"/>
      <c r="BC102" s="90"/>
      <c r="BD102" s="8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95"/>
      <c r="BR102" s="89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90"/>
      <c r="CH102" s="8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95"/>
      <c r="CZ102" s="89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90"/>
      <c r="DR102" s="8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95"/>
      <c r="EJ102" s="102"/>
      <c r="EK102" s="56"/>
      <c r="EL102" s="56"/>
      <c r="EM102" s="56"/>
      <c r="EN102" s="56"/>
      <c r="EO102" s="56"/>
      <c r="EP102" s="56"/>
      <c r="EQ102" s="56"/>
      <c r="ER102" s="57"/>
      <c r="ES102" s="57"/>
      <c r="ET102" s="57"/>
      <c r="EU102" s="57"/>
      <c r="EV102" s="57"/>
      <c r="EW102" s="57"/>
      <c r="EX102" s="57"/>
      <c r="EY102" s="57"/>
      <c r="EZ102" s="57"/>
      <c r="FA102" s="101"/>
      <c r="FB102" s="100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103"/>
      <c r="FT102" s="102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101"/>
      <c r="GL102" s="153"/>
      <c r="GM102" s="3">
        <f t="shared" si="20"/>
        <v>0</v>
      </c>
      <c r="GN102" s="3">
        <f t="shared" si="21"/>
        <v>1</v>
      </c>
      <c r="GO102" s="3">
        <f t="shared" si="22"/>
        <v>1</v>
      </c>
      <c r="GP102" s="3">
        <f t="shared" si="23"/>
        <v>2</v>
      </c>
      <c r="GQ102" s="3">
        <f t="shared" si="24"/>
        <v>0</v>
      </c>
      <c r="GR102" s="3">
        <f t="shared" si="25"/>
        <v>0</v>
      </c>
      <c r="GS102" s="3">
        <f t="shared" si="26"/>
        <v>0</v>
      </c>
      <c r="GT102" s="3">
        <f t="shared" si="27"/>
        <v>0</v>
      </c>
      <c r="GU102" s="3">
        <f t="shared" si="28"/>
        <v>0</v>
      </c>
      <c r="GV102" s="3">
        <f t="shared" si="29"/>
        <v>4</v>
      </c>
      <c r="GW102" s="161" t="str">
        <f>IF(GV102='Rregjistrimet 9 Vjeçare'!AH102,"Mire","Gabim")</f>
        <v>Mire</v>
      </c>
      <c r="GX102" s="3">
        <f t="shared" si="30"/>
        <v>0</v>
      </c>
      <c r="GY102" s="3">
        <f t="shared" si="31"/>
        <v>0</v>
      </c>
      <c r="GZ102" s="3">
        <f t="shared" si="32"/>
        <v>0</v>
      </c>
      <c r="HA102" s="3">
        <f t="shared" si="33"/>
        <v>2</v>
      </c>
      <c r="HB102" s="3">
        <f t="shared" si="34"/>
        <v>0</v>
      </c>
      <c r="HC102" s="3">
        <f t="shared" si="35"/>
        <v>0</v>
      </c>
      <c r="HD102" s="3">
        <f t="shared" si="36"/>
        <v>0</v>
      </c>
      <c r="HE102" s="3">
        <f t="shared" si="37"/>
        <v>0</v>
      </c>
      <c r="HF102" s="3">
        <f t="shared" si="38"/>
        <v>0</v>
      </c>
      <c r="HG102" s="3">
        <f t="shared" si="39"/>
        <v>2</v>
      </c>
      <c r="HH102" s="161" t="str">
        <f>IF(HG102='Rregjistrimet 9 Vjeçare'!AI102,"Mire","Gabim")</f>
        <v>Mire</v>
      </c>
    </row>
    <row r="103" spans="1:216" ht="14.1" customHeight="1">
      <c r="A103" s="3" t="s">
        <v>566</v>
      </c>
      <c r="B103" s="36" t="s">
        <v>561</v>
      </c>
      <c r="C103" s="37" t="s">
        <v>297</v>
      </c>
      <c r="D103" s="1" t="s">
        <v>297</v>
      </c>
      <c r="E103" s="3" t="s">
        <v>562</v>
      </c>
      <c r="F103" s="3" t="s">
        <v>567</v>
      </c>
      <c r="G103" s="4" t="s">
        <v>352</v>
      </c>
      <c r="H103" s="4" t="s">
        <v>353</v>
      </c>
      <c r="I103" s="1" t="s">
        <v>300</v>
      </c>
      <c r="J103" s="38" t="s">
        <v>301</v>
      </c>
      <c r="K103" s="38" t="s">
        <v>315</v>
      </c>
      <c r="L103" s="38" t="s">
        <v>560</v>
      </c>
      <c r="M103" s="38" t="s">
        <v>303</v>
      </c>
      <c r="N103" s="55"/>
      <c r="O103" s="84"/>
      <c r="P103" s="89">
        <v>1</v>
      </c>
      <c r="Q103" s="56">
        <v>0</v>
      </c>
      <c r="R103" s="56"/>
      <c r="S103" s="90"/>
      <c r="T103" s="86"/>
      <c r="U103" s="56"/>
      <c r="V103" s="56"/>
      <c r="W103" s="56"/>
      <c r="X103" s="56"/>
      <c r="Y103" s="95"/>
      <c r="Z103" s="89"/>
      <c r="AA103" s="56"/>
      <c r="AB103" s="56"/>
      <c r="AC103" s="56"/>
      <c r="AD103" s="56"/>
      <c r="AE103" s="56"/>
      <c r="AF103" s="56"/>
      <c r="AG103" s="90"/>
      <c r="AH103" s="86"/>
      <c r="AI103" s="56"/>
      <c r="AJ103" s="56"/>
      <c r="AK103" s="56"/>
      <c r="AL103" s="56"/>
      <c r="AM103" s="56"/>
      <c r="AN103" s="56"/>
      <c r="AO103" s="56"/>
      <c r="AP103" s="56"/>
      <c r="AQ103" s="95"/>
      <c r="AR103" s="89"/>
      <c r="AS103" s="56"/>
      <c r="AT103" s="56"/>
      <c r="AU103" s="56"/>
      <c r="AV103" s="56"/>
      <c r="AW103" s="56"/>
      <c r="AX103" s="56"/>
      <c r="AY103" s="56"/>
      <c r="AZ103" s="56"/>
      <c r="BA103" s="56"/>
      <c r="BB103" s="57"/>
      <c r="BC103" s="90"/>
      <c r="BD103" s="8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95"/>
      <c r="BR103" s="89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90"/>
      <c r="CH103" s="8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95"/>
      <c r="CZ103" s="89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>
        <v>1</v>
      </c>
      <c r="DQ103" s="90">
        <v>0</v>
      </c>
      <c r="DR103" s="8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95"/>
      <c r="EJ103" s="102"/>
      <c r="EK103" s="56"/>
      <c r="EL103" s="56"/>
      <c r="EM103" s="56"/>
      <c r="EN103" s="56"/>
      <c r="EO103" s="56"/>
      <c r="EP103" s="56"/>
      <c r="EQ103" s="56"/>
      <c r="ER103" s="57"/>
      <c r="ES103" s="57"/>
      <c r="ET103" s="57"/>
      <c r="EU103" s="57"/>
      <c r="EV103" s="57"/>
      <c r="EW103" s="57"/>
      <c r="EX103" s="57"/>
      <c r="EY103" s="57"/>
      <c r="EZ103" s="57"/>
      <c r="FA103" s="101"/>
      <c r="FB103" s="100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103"/>
      <c r="FT103" s="102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101"/>
      <c r="GL103" s="153"/>
      <c r="GM103" s="3">
        <f t="shared" si="20"/>
        <v>1</v>
      </c>
      <c r="GN103" s="3">
        <f t="shared" si="21"/>
        <v>0</v>
      </c>
      <c r="GO103" s="3">
        <f t="shared" si="22"/>
        <v>0</v>
      </c>
      <c r="GP103" s="3">
        <f t="shared" si="23"/>
        <v>0</v>
      </c>
      <c r="GQ103" s="3">
        <f t="shared" si="24"/>
        <v>0</v>
      </c>
      <c r="GR103" s="3">
        <f t="shared" si="25"/>
        <v>0</v>
      </c>
      <c r="GS103" s="3">
        <f t="shared" si="26"/>
        <v>0</v>
      </c>
      <c r="GT103" s="3">
        <f t="shared" si="27"/>
        <v>0</v>
      </c>
      <c r="GU103" s="3">
        <f t="shared" si="28"/>
        <v>1</v>
      </c>
      <c r="GV103" s="3">
        <f t="shared" si="29"/>
        <v>2</v>
      </c>
      <c r="GW103" s="161" t="str">
        <f>IF(GV103='Rregjistrimet 9 Vjeçare'!AH103,"Mire","Gabim")</f>
        <v>Mire</v>
      </c>
      <c r="GX103" s="3">
        <f t="shared" si="30"/>
        <v>0</v>
      </c>
      <c r="GY103" s="3">
        <f t="shared" si="31"/>
        <v>0</v>
      </c>
      <c r="GZ103" s="3">
        <f t="shared" si="32"/>
        <v>0</v>
      </c>
      <c r="HA103" s="3">
        <f t="shared" si="33"/>
        <v>0</v>
      </c>
      <c r="HB103" s="3">
        <f t="shared" si="34"/>
        <v>0</v>
      </c>
      <c r="HC103" s="3">
        <f t="shared" si="35"/>
        <v>0</v>
      </c>
      <c r="HD103" s="3">
        <f t="shared" si="36"/>
        <v>0</v>
      </c>
      <c r="HE103" s="3">
        <f t="shared" si="37"/>
        <v>0</v>
      </c>
      <c r="HF103" s="3">
        <f t="shared" si="38"/>
        <v>0</v>
      </c>
      <c r="HG103" s="3">
        <f t="shared" si="39"/>
        <v>0</v>
      </c>
      <c r="HH103" s="161" t="str">
        <f>IF(HG103='Rregjistrimet 9 Vjeçare'!AI103,"Mire","Gabim")</f>
        <v>Mire</v>
      </c>
    </row>
    <row r="104" spans="1:216" ht="14.1" customHeight="1">
      <c r="A104" s="3" t="s">
        <v>568</v>
      </c>
      <c r="B104" s="36" t="s">
        <v>569</v>
      </c>
      <c r="C104" s="37" t="s">
        <v>297</v>
      </c>
      <c r="D104" s="1" t="s">
        <v>297</v>
      </c>
      <c r="E104" s="3" t="s">
        <v>562</v>
      </c>
      <c r="F104" s="4" t="s">
        <v>570</v>
      </c>
      <c r="G104" s="4" t="s">
        <v>352</v>
      </c>
      <c r="H104" s="4" t="s">
        <v>353</v>
      </c>
      <c r="I104" s="1" t="s">
        <v>300</v>
      </c>
      <c r="J104" s="38" t="s">
        <v>301</v>
      </c>
      <c r="K104" s="38" t="s">
        <v>302</v>
      </c>
      <c r="L104" s="39"/>
      <c r="M104" s="38" t="s">
        <v>303</v>
      </c>
      <c r="N104" s="55"/>
      <c r="O104" s="84"/>
      <c r="P104" s="89">
        <v>2</v>
      </c>
      <c r="Q104" s="56">
        <v>0</v>
      </c>
      <c r="R104" s="56"/>
      <c r="S104" s="90"/>
      <c r="T104" s="86"/>
      <c r="U104" s="56"/>
      <c r="V104" s="56">
        <v>3</v>
      </c>
      <c r="W104" s="56">
        <v>1</v>
      </c>
      <c r="X104" s="56"/>
      <c r="Y104" s="95"/>
      <c r="Z104" s="89"/>
      <c r="AA104" s="56"/>
      <c r="AB104" s="56"/>
      <c r="AC104" s="56"/>
      <c r="AD104" s="56">
        <v>2</v>
      </c>
      <c r="AE104" s="56">
        <v>1</v>
      </c>
      <c r="AF104" s="56"/>
      <c r="AG104" s="90"/>
      <c r="AH104" s="86"/>
      <c r="AI104" s="56"/>
      <c r="AJ104" s="56"/>
      <c r="AK104" s="56"/>
      <c r="AL104" s="56">
        <v>5</v>
      </c>
      <c r="AM104" s="56">
        <v>1</v>
      </c>
      <c r="AN104" s="56">
        <v>2</v>
      </c>
      <c r="AO104" s="56">
        <v>1</v>
      </c>
      <c r="AP104" s="56"/>
      <c r="AQ104" s="95"/>
      <c r="AR104" s="89"/>
      <c r="AS104" s="56"/>
      <c r="AT104" s="56"/>
      <c r="AU104" s="56"/>
      <c r="AV104" s="56"/>
      <c r="AW104" s="56"/>
      <c r="AX104" s="56">
        <v>7</v>
      </c>
      <c r="AY104" s="56">
        <v>4</v>
      </c>
      <c r="AZ104" s="56"/>
      <c r="BA104" s="56"/>
      <c r="BB104" s="57"/>
      <c r="BC104" s="90"/>
      <c r="BD104" s="86"/>
      <c r="BE104" s="56"/>
      <c r="BF104" s="56"/>
      <c r="BG104" s="56"/>
      <c r="BH104" s="56"/>
      <c r="BI104" s="56"/>
      <c r="BJ104" s="56"/>
      <c r="BK104" s="56"/>
      <c r="BL104" s="56">
        <v>6</v>
      </c>
      <c r="BM104" s="56">
        <v>4</v>
      </c>
      <c r="BN104" s="56">
        <v>3</v>
      </c>
      <c r="BO104" s="56">
        <v>1</v>
      </c>
      <c r="BP104" s="56"/>
      <c r="BQ104" s="95"/>
      <c r="BR104" s="89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>
        <v>6</v>
      </c>
      <c r="CC104" s="56">
        <v>1</v>
      </c>
      <c r="CD104" s="56">
        <v>3</v>
      </c>
      <c r="CE104" s="56">
        <v>1</v>
      </c>
      <c r="CF104" s="56"/>
      <c r="CG104" s="90"/>
      <c r="CH104" s="8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>
        <v>7</v>
      </c>
      <c r="CU104" s="56">
        <v>4</v>
      </c>
      <c r="CV104" s="56">
        <v>4</v>
      </c>
      <c r="CW104" s="56">
        <v>2</v>
      </c>
      <c r="CX104" s="56"/>
      <c r="CY104" s="95"/>
      <c r="CZ104" s="89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>
        <v>7</v>
      </c>
      <c r="DO104" s="56">
        <v>2</v>
      </c>
      <c r="DP104" s="56">
        <v>6</v>
      </c>
      <c r="DQ104" s="90">
        <v>1</v>
      </c>
      <c r="DR104" s="8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>
        <v>4</v>
      </c>
      <c r="EI104" s="95">
        <v>2</v>
      </c>
      <c r="EJ104" s="102"/>
      <c r="EK104" s="56"/>
      <c r="EL104" s="56"/>
      <c r="EM104" s="56"/>
      <c r="EN104" s="56"/>
      <c r="EO104" s="56"/>
      <c r="EP104" s="56"/>
      <c r="EQ104" s="56"/>
      <c r="ER104" s="57"/>
      <c r="ES104" s="57"/>
      <c r="ET104" s="57"/>
      <c r="EU104" s="57"/>
      <c r="EV104" s="57"/>
      <c r="EW104" s="57"/>
      <c r="EX104" s="57"/>
      <c r="EY104" s="57"/>
      <c r="EZ104" s="57"/>
      <c r="FA104" s="101"/>
      <c r="FB104" s="100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103"/>
      <c r="FT104" s="102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101"/>
      <c r="GL104" s="153"/>
      <c r="GM104" s="3">
        <f t="shared" si="20"/>
        <v>2</v>
      </c>
      <c r="GN104" s="3">
        <f t="shared" si="21"/>
        <v>3</v>
      </c>
      <c r="GO104" s="3">
        <f t="shared" si="22"/>
        <v>7</v>
      </c>
      <c r="GP104" s="3">
        <f t="shared" si="23"/>
        <v>9</v>
      </c>
      <c r="GQ104" s="3">
        <f t="shared" si="24"/>
        <v>6</v>
      </c>
      <c r="GR104" s="3">
        <f t="shared" si="25"/>
        <v>9</v>
      </c>
      <c r="GS104" s="3">
        <f t="shared" si="26"/>
        <v>10</v>
      </c>
      <c r="GT104" s="3">
        <f t="shared" si="27"/>
        <v>11</v>
      </c>
      <c r="GU104" s="3">
        <f t="shared" si="28"/>
        <v>10</v>
      </c>
      <c r="GV104" s="3">
        <f t="shared" si="29"/>
        <v>67</v>
      </c>
      <c r="GW104" s="161" t="str">
        <f>IF(GV104='Rregjistrimet 9 Vjeçare'!AH104,"Mire","Gabim")</f>
        <v>Mire</v>
      </c>
      <c r="GX104" s="3">
        <f t="shared" si="30"/>
        <v>0</v>
      </c>
      <c r="GY104" s="3">
        <f t="shared" si="31"/>
        <v>1</v>
      </c>
      <c r="GZ104" s="3">
        <f t="shared" si="32"/>
        <v>2</v>
      </c>
      <c r="HA104" s="3">
        <f t="shared" si="33"/>
        <v>5</v>
      </c>
      <c r="HB104" s="3">
        <f t="shared" si="34"/>
        <v>4</v>
      </c>
      <c r="HC104" s="3">
        <f t="shared" si="35"/>
        <v>2</v>
      </c>
      <c r="HD104" s="3">
        <f t="shared" si="36"/>
        <v>5</v>
      </c>
      <c r="HE104" s="3">
        <f t="shared" si="37"/>
        <v>4</v>
      </c>
      <c r="HF104" s="3">
        <f t="shared" si="38"/>
        <v>3</v>
      </c>
      <c r="HG104" s="3">
        <f t="shared" si="39"/>
        <v>26</v>
      </c>
      <c r="HH104" s="161" t="str">
        <f>IF(HG104='Rregjistrimet 9 Vjeçare'!AI104,"Mire","Gabim")</f>
        <v>Mire</v>
      </c>
    </row>
    <row r="105" spans="1:216" ht="14.1" customHeight="1">
      <c r="A105" s="3" t="s">
        <v>571</v>
      </c>
      <c r="B105" s="40" t="s">
        <v>572</v>
      </c>
      <c r="C105" s="37" t="s">
        <v>297</v>
      </c>
      <c r="D105" s="1" t="s">
        <v>297</v>
      </c>
      <c r="E105" s="4" t="s">
        <v>562</v>
      </c>
      <c r="F105" s="4" t="s">
        <v>573</v>
      </c>
      <c r="G105" s="4" t="s">
        <v>352</v>
      </c>
      <c r="H105" s="4" t="s">
        <v>353</v>
      </c>
      <c r="I105" s="1" t="s">
        <v>300</v>
      </c>
      <c r="J105" s="38" t="s">
        <v>301</v>
      </c>
      <c r="K105" s="38" t="s">
        <v>302</v>
      </c>
      <c r="L105" s="38"/>
      <c r="M105" s="38" t="s">
        <v>303</v>
      </c>
      <c r="N105" s="55"/>
      <c r="O105" s="84"/>
      <c r="P105" s="89">
        <v>2</v>
      </c>
      <c r="Q105" s="56">
        <v>1</v>
      </c>
      <c r="R105" s="56"/>
      <c r="S105" s="90"/>
      <c r="T105" s="86">
        <v>1</v>
      </c>
      <c r="U105" s="56">
        <v>1</v>
      </c>
      <c r="V105" s="56">
        <v>2</v>
      </c>
      <c r="W105" s="56">
        <v>0</v>
      </c>
      <c r="X105" s="56"/>
      <c r="Y105" s="95"/>
      <c r="Z105" s="89"/>
      <c r="AA105" s="56"/>
      <c r="AB105" s="56"/>
      <c r="AC105" s="56"/>
      <c r="AD105" s="56">
        <v>3</v>
      </c>
      <c r="AE105" s="56">
        <v>0</v>
      </c>
      <c r="AF105" s="56"/>
      <c r="AG105" s="90"/>
      <c r="AH105" s="86"/>
      <c r="AI105" s="56"/>
      <c r="AJ105" s="56"/>
      <c r="AK105" s="56"/>
      <c r="AL105" s="56"/>
      <c r="AM105" s="56"/>
      <c r="AN105" s="56">
        <v>1</v>
      </c>
      <c r="AO105" s="56">
        <v>0</v>
      </c>
      <c r="AP105" s="56"/>
      <c r="AQ105" s="95"/>
      <c r="AR105" s="89"/>
      <c r="AS105" s="56"/>
      <c r="AT105" s="56"/>
      <c r="AU105" s="56"/>
      <c r="AV105" s="56"/>
      <c r="AW105" s="56"/>
      <c r="AX105" s="56"/>
      <c r="AY105" s="56"/>
      <c r="AZ105" s="56">
        <v>3</v>
      </c>
      <c r="BA105" s="56">
        <v>1</v>
      </c>
      <c r="BB105" s="57"/>
      <c r="BC105" s="90"/>
      <c r="BD105" s="8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>
        <v>6</v>
      </c>
      <c r="BO105" s="56">
        <v>3</v>
      </c>
      <c r="BP105" s="56"/>
      <c r="BQ105" s="95"/>
      <c r="BR105" s="89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>
        <v>3</v>
      </c>
      <c r="CE105" s="56">
        <v>2</v>
      </c>
      <c r="CF105" s="56"/>
      <c r="CG105" s="90"/>
      <c r="CH105" s="8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>
        <v>3</v>
      </c>
      <c r="CW105" s="56">
        <v>1</v>
      </c>
      <c r="CX105" s="56"/>
      <c r="CY105" s="95"/>
      <c r="CZ105" s="89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>
        <v>4</v>
      </c>
      <c r="DQ105" s="90">
        <v>1</v>
      </c>
      <c r="DR105" s="8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>
        <v>1</v>
      </c>
      <c r="EI105" s="95">
        <v>0</v>
      </c>
      <c r="EJ105" s="102"/>
      <c r="EK105" s="56"/>
      <c r="EL105" s="56"/>
      <c r="EM105" s="56"/>
      <c r="EN105" s="56"/>
      <c r="EO105" s="56"/>
      <c r="EP105" s="56"/>
      <c r="EQ105" s="56"/>
      <c r="ER105" s="57"/>
      <c r="ES105" s="57"/>
      <c r="ET105" s="57"/>
      <c r="EU105" s="57"/>
      <c r="EV105" s="57"/>
      <c r="EW105" s="57"/>
      <c r="EX105" s="57"/>
      <c r="EY105" s="57"/>
      <c r="EZ105" s="57"/>
      <c r="FA105" s="101"/>
      <c r="FB105" s="100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103"/>
      <c r="FT105" s="102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101"/>
      <c r="GL105" s="153"/>
      <c r="GM105" s="3">
        <f t="shared" si="20"/>
        <v>3</v>
      </c>
      <c r="GN105" s="3">
        <f t="shared" si="21"/>
        <v>2</v>
      </c>
      <c r="GO105" s="3">
        <f t="shared" si="22"/>
        <v>3</v>
      </c>
      <c r="GP105" s="3">
        <f t="shared" si="23"/>
        <v>1</v>
      </c>
      <c r="GQ105" s="3">
        <f t="shared" si="24"/>
        <v>3</v>
      </c>
      <c r="GR105" s="3">
        <f t="shared" si="25"/>
        <v>6</v>
      </c>
      <c r="GS105" s="3">
        <f t="shared" si="26"/>
        <v>3</v>
      </c>
      <c r="GT105" s="3">
        <f t="shared" si="27"/>
        <v>3</v>
      </c>
      <c r="GU105" s="3">
        <f t="shared" si="28"/>
        <v>5</v>
      </c>
      <c r="GV105" s="3">
        <f t="shared" si="29"/>
        <v>29</v>
      </c>
      <c r="GW105" s="161" t="str">
        <f>IF(GV105='Rregjistrimet 9 Vjeçare'!AH105,"Mire","Gabim")</f>
        <v>Mire</v>
      </c>
      <c r="GX105" s="3">
        <f t="shared" si="30"/>
        <v>2</v>
      </c>
      <c r="GY105" s="3">
        <f t="shared" si="31"/>
        <v>0</v>
      </c>
      <c r="GZ105" s="3">
        <f t="shared" si="32"/>
        <v>0</v>
      </c>
      <c r="HA105" s="3">
        <f t="shared" si="33"/>
        <v>0</v>
      </c>
      <c r="HB105" s="3">
        <f t="shared" si="34"/>
        <v>1</v>
      </c>
      <c r="HC105" s="3">
        <f t="shared" si="35"/>
        <v>3</v>
      </c>
      <c r="HD105" s="3">
        <f t="shared" si="36"/>
        <v>2</v>
      </c>
      <c r="HE105" s="3">
        <f t="shared" si="37"/>
        <v>1</v>
      </c>
      <c r="HF105" s="3">
        <f t="shared" si="38"/>
        <v>1</v>
      </c>
      <c r="HG105" s="3">
        <f t="shared" si="39"/>
        <v>10</v>
      </c>
      <c r="HH105" s="161" t="str">
        <f>IF(HG105='Rregjistrimet 9 Vjeçare'!AI105,"Mire","Gabim")</f>
        <v>Mire</v>
      </c>
    </row>
    <row r="106" spans="1:216" ht="14.1" customHeight="1">
      <c r="A106" s="3" t="s">
        <v>574</v>
      </c>
      <c r="B106" s="40" t="s">
        <v>575</v>
      </c>
      <c r="C106" s="37" t="s">
        <v>297</v>
      </c>
      <c r="D106" s="1" t="s">
        <v>297</v>
      </c>
      <c r="E106" s="4" t="s">
        <v>576</v>
      </c>
      <c r="F106" s="4" t="s">
        <v>577</v>
      </c>
      <c r="G106" s="4" t="s">
        <v>352</v>
      </c>
      <c r="H106" s="4" t="s">
        <v>353</v>
      </c>
      <c r="I106" s="1" t="s">
        <v>300</v>
      </c>
      <c r="J106" s="41" t="s">
        <v>301</v>
      </c>
      <c r="K106" s="41" t="s">
        <v>302</v>
      </c>
      <c r="L106" s="41"/>
      <c r="M106" s="38" t="s">
        <v>303</v>
      </c>
      <c r="N106" s="55"/>
      <c r="O106" s="84"/>
      <c r="P106" s="89"/>
      <c r="Q106" s="56"/>
      <c r="R106" s="56"/>
      <c r="S106" s="90"/>
      <c r="T106" s="86">
        <v>1</v>
      </c>
      <c r="U106" s="56">
        <v>1</v>
      </c>
      <c r="V106" s="56"/>
      <c r="W106" s="56"/>
      <c r="X106" s="56"/>
      <c r="Y106" s="95"/>
      <c r="Z106" s="89"/>
      <c r="AA106" s="56"/>
      <c r="AB106" s="56">
        <v>1</v>
      </c>
      <c r="AC106" s="56">
        <v>0</v>
      </c>
      <c r="AD106" s="56">
        <v>1</v>
      </c>
      <c r="AE106" s="56">
        <v>0</v>
      </c>
      <c r="AF106" s="56"/>
      <c r="AG106" s="90"/>
      <c r="AH106" s="86"/>
      <c r="AI106" s="56"/>
      <c r="AJ106" s="56"/>
      <c r="AK106" s="56"/>
      <c r="AL106" s="56"/>
      <c r="AM106" s="56"/>
      <c r="AN106" s="56">
        <v>1</v>
      </c>
      <c r="AO106" s="56">
        <v>0</v>
      </c>
      <c r="AP106" s="56"/>
      <c r="AQ106" s="95"/>
      <c r="AR106" s="89"/>
      <c r="AS106" s="56"/>
      <c r="AT106" s="56"/>
      <c r="AU106" s="56"/>
      <c r="AV106" s="56"/>
      <c r="AW106" s="56"/>
      <c r="AX106" s="56"/>
      <c r="AY106" s="56"/>
      <c r="AZ106" s="56"/>
      <c r="BA106" s="56"/>
      <c r="BB106" s="57">
        <v>3</v>
      </c>
      <c r="BC106" s="90">
        <v>1</v>
      </c>
      <c r="BD106" s="8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>
        <v>3</v>
      </c>
      <c r="BQ106" s="95">
        <v>2</v>
      </c>
      <c r="BR106" s="89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>
        <v>1</v>
      </c>
      <c r="CC106" s="56">
        <v>1</v>
      </c>
      <c r="CD106" s="56">
        <v>2</v>
      </c>
      <c r="CE106" s="56">
        <v>1</v>
      </c>
      <c r="CF106" s="56"/>
      <c r="CG106" s="90"/>
      <c r="CH106" s="8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>
        <v>2</v>
      </c>
      <c r="CU106" s="56">
        <v>2</v>
      </c>
      <c r="CV106" s="56">
        <v>3</v>
      </c>
      <c r="CW106" s="56">
        <v>1</v>
      </c>
      <c r="CX106" s="56">
        <v>1</v>
      </c>
      <c r="CY106" s="95">
        <v>0</v>
      </c>
      <c r="CZ106" s="89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>
        <v>1</v>
      </c>
      <c r="DO106" s="56">
        <v>1</v>
      </c>
      <c r="DP106" s="56"/>
      <c r="DQ106" s="90"/>
      <c r="DR106" s="8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>
        <v>1</v>
      </c>
      <c r="EI106" s="95">
        <v>1</v>
      </c>
      <c r="EJ106" s="102"/>
      <c r="EK106" s="56"/>
      <c r="EL106" s="56"/>
      <c r="EM106" s="56"/>
      <c r="EN106" s="56"/>
      <c r="EO106" s="56"/>
      <c r="EP106" s="56"/>
      <c r="EQ106" s="56"/>
      <c r="ER106" s="57"/>
      <c r="ES106" s="57"/>
      <c r="ET106" s="57"/>
      <c r="EU106" s="57"/>
      <c r="EV106" s="57"/>
      <c r="EW106" s="57"/>
      <c r="EX106" s="57"/>
      <c r="EY106" s="57"/>
      <c r="EZ106" s="57">
        <v>1</v>
      </c>
      <c r="FA106" s="101">
        <v>0</v>
      </c>
      <c r="FB106" s="100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103"/>
      <c r="FT106" s="102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101"/>
      <c r="GL106" s="153"/>
      <c r="GM106" s="3">
        <f t="shared" si="20"/>
        <v>1</v>
      </c>
      <c r="GN106" s="3">
        <f t="shared" si="21"/>
        <v>1</v>
      </c>
      <c r="GO106" s="3">
        <f t="shared" si="22"/>
        <v>1</v>
      </c>
      <c r="GP106" s="3">
        <f t="shared" si="23"/>
        <v>1</v>
      </c>
      <c r="GQ106" s="3">
        <f t="shared" si="24"/>
        <v>0</v>
      </c>
      <c r="GR106" s="3">
        <f t="shared" si="25"/>
        <v>4</v>
      </c>
      <c r="GS106" s="3">
        <f t="shared" si="26"/>
        <v>7</v>
      </c>
      <c r="GT106" s="3">
        <f t="shared" si="27"/>
        <v>4</v>
      </c>
      <c r="GU106" s="3">
        <f t="shared" si="28"/>
        <v>3</v>
      </c>
      <c r="GV106" s="3">
        <f t="shared" si="29"/>
        <v>22</v>
      </c>
      <c r="GW106" s="161" t="str">
        <f>IF(GV106='Rregjistrimet 9 Vjeçare'!AH106,"Mire","Gabim")</f>
        <v>Mire</v>
      </c>
      <c r="GX106" s="3">
        <f t="shared" si="30"/>
        <v>1</v>
      </c>
      <c r="GY106" s="3">
        <f t="shared" si="31"/>
        <v>0</v>
      </c>
      <c r="GZ106" s="3">
        <f t="shared" si="32"/>
        <v>0</v>
      </c>
      <c r="HA106" s="3">
        <f t="shared" si="33"/>
        <v>0</v>
      </c>
      <c r="HB106" s="3">
        <f t="shared" si="34"/>
        <v>0</v>
      </c>
      <c r="HC106" s="3">
        <f t="shared" si="35"/>
        <v>2</v>
      </c>
      <c r="HD106" s="3">
        <f t="shared" si="36"/>
        <v>5</v>
      </c>
      <c r="HE106" s="3">
        <f t="shared" si="37"/>
        <v>2</v>
      </c>
      <c r="HF106" s="3">
        <f t="shared" si="38"/>
        <v>1</v>
      </c>
      <c r="HG106" s="3">
        <f t="shared" si="39"/>
        <v>11</v>
      </c>
      <c r="HH106" s="161" t="str">
        <f>IF(HG106='Rregjistrimet 9 Vjeçare'!AI106,"Mire","Gabim")</f>
        <v>Mire</v>
      </c>
    </row>
    <row r="107" spans="1:216" ht="14.1" customHeight="1">
      <c r="A107" s="3" t="s">
        <v>578</v>
      </c>
      <c r="B107" s="40" t="s">
        <v>575</v>
      </c>
      <c r="C107" s="37" t="s">
        <v>297</v>
      </c>
      <c r="D107" s="1" t="s">
        <v>297</v>
      </c>
      <c r="E107" s="4" t="s">
        <v>576</v>
      </c>
      <c r="F107" s="4" t="s">
        <v>579</v>
      </c>
      <c r="G107" s="4" t="s">
        <v>352</v>
      </c>
      <c r="H107" s="4" t="s">
        <v>353</v>
      </c>
      <c r="I107" s="1" t="s">
        <v>300</v>
      </c>
      <c r="J107" s="41" t="s">
        <v>50</v>
      </c>
      <c r="K107" s="41" t="s">
        <v>315</v>
      </c>
      <c r="L107" s="41" t="s">
        <v>580</v>
      </c>
      <c r="M107" s="38" t="s">
        <v>303</v>
      </c>
      <c r="N107" s="55"/>
      <c r="O107" s="84"/>
      <c r="P107" s="89">
        <v>2</v>
      </c>
      <c r="Q107" s="56">
        <v>1</v>
      </c>
      <c r="R107" s="56"/>
      <c r="S107" s="90"/>
      <c r="T107" s="86"/>
      <c r="U107" s="56"/>
      <c r="V107" s="56">
        <v>2</v>
      </c>
      <c r="W107" s="56">
        <v>2</v>
      </c>
      <c r="X107" s="56"/>
      <c r="Y107" s="95"/>
      <c r="Z107" s="89"/>
      <c r="AA107" s="56"/>
      <c r="AB107" s="56"/>
      <c r="AC107" s="56"/>
      <c r="AD107" s="56">
        <v>1</v>
      </c>
      <c r="AE107" s="56">
        <v>1</v>
      </c>
      <c r="AF107" s="56"/>
      <c r="AG107" s="90"/>
      <c r="AH107" s="86"/>
      <c r="AI107" s="56"/>
      <c r="AJ107" s="56"/>
      <c r="AK107" s="56"/>
      <c r="AL107" s="56"/>
      <c r="AM107" s="56"/>
      <c r="AN107" s="56"/>
      <c r="AO107" s="56"/>
      <c r="AP107" s="56"/>
      <c r="AQ107" s="95"/>
      <c r="AR107" s="89"/>
      <c r="AS107" s="56"/>
      <c r="AT107" s="56"/>
      <c r="AU107" s="56"/>
      <c r="AV107" s="56"/>
      <c r="AW107" s="56"/>
      <c r="AX107" s="56"/>
      <c r="AY107" s="56"/>
      <c r="AZ107" s="56">
        <v>2</v>
      </c>
      <c r="BA107" s="56">
        <v>0</v>
      </c>
      <c r="BB107" s="57"/>
      <c r="BC107" s="90"/>
      <c r="BD107" s="86"/>
      <c r="BE107" s="56"/>
      <c r="BF107" s="56"/>
      <c r="BG107" s="56"/>
      <c r="BH107" s="56"/>
      <c r="BI107" s="56"/>
      <c r="BJ107" s="56"/>
      <c r="BK107" s="56"/>
      <c r="BL107" s="56">
        <v>1</v>
      </c>
      <c r="BM107" s="56">
        <v>0</v>
      </c>
      <c r="BN107" s="56"/>
      <c r="BO107" s="56"/>
      <c r="BP107" s="56"/>
      <c r="BQ107" s="95"/>
      <c r="BR107" s="89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90"/>
      <c r="CH107" s="8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95"/>
      <c r="CZ107" s="89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90"/>
      <c r="DR107" s="8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95"/>
      <c r="EJ107" s="102"/>
      <c r="EK107" s="56"/>
      <c r="EL107" s="56"/>
      <c r="EM107" s="56"/>
      <c r="EN107" s="56"/>
      <c r="EO107" s="56"/>
      <c r="EP107" s="56"/>
      <c r="EQ107" s="56"/>
      <c r="ER107" s="57"/>
      <c r="ES107" s="57"/>
      <c r="ET107" s="57"/>
      <c r="EU107" s="57"/>
      <c r="EV107" s="57"/>
      <c r="EW107" s="57"/>
      <c r="EX107" s="57"/>
      <c r="EY107" s="57"/>
      <c r="EZ107" s="57"/>
      <c r="FA107" s="101"/>
      <c r="FB107" s="100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103"/>
      <c r="FT107" s="102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101"/>
      <c r="GL107" s="153"/>
      <c r="GM107" s="3">
        <f t="shared" si="20"/>
        <v>2</v>
      </c>
      <c r="GN107" s="3">
        <f t="shared" si="21"/>
        <v>2</v>
      </c>
      <c r="GO107" s="3">
        <f t="shared" si="22"/>
        <v>1</v>
      </c>
      <c r="GP107" s="3">
        <f t="shared" si="23"/>
        <v>0</v>
      </c>
      <c r="GQ107" s="3">
        <f t="shared" si="24"/>
        <v>3</v>
      </c>
      <c r="GR107" s="3">
        <f t="shared" si="25"/>
        <v>0</v>
      </c>
      <c r="GS107" s="3">
        <f t="shared" si="26"/>
        <v>0</v>
      </c>
      <c r="GT107" s="3">
        <f t="shared" si="27"/>
        <v>0</v>
      </c>
      <c r="GU107" s="3">
        <f t="shared" si="28"/>
        <v>0</v>
      </c>
      <c r="GV107" s="3">
        <f t="shared" si="29"/>
        <v>8</v>
      </c>
      <c r="GW107" s="161" t="str">
        <f>IF(GV107='Rregjistrimet 9 Vjeçare'!AH107,"Mire","Gabim")</f>
        <v>Mire</v>
      </c>
      <c r="GX107" s="3">
        <f t="shared" si="30"/>
        <v>1</v>
      </c>
      <c r="GY107" s="3">
        <f t="shared" si="31"/>
        <v>2</v>
      </c>
      <c r="GZ107" s="3">
        <f t="shared" si="32"/>
        <v>1</v>
      </c>
      <c r="HA107" s="3">
        <f t="shared" si="33"/>
        <v>0</v>
      </c>
      <c r="HB107" s="3">
        <f t="shared" si="34"/>
        <v>0</v>
      </c>
      <c r="HC107" s="3">
        <f t="shared" si="35"/>
        <v>0</v>
      </c>
      <c r="HD107" s="3">
        <f t="shared" si="36"/>
        <v>0</v>
      </c>
      <c r="HE107" s="3">
        <f t="shared" si="37"/>
        <v>0</v>
      </c>
      <c r="HF107" s="3">
        <f t="shared" si="38"/>
        <v>0</v>
      </c>
      <c r="HG107" s="3">
        <f t="shared" si="39"/>
        <v>4</v>
      </c>
      <c r="HH107" s="161" t="str">
        <f>IF(HG107='Rregjistrimet 9 Vjeçare'!AI107,"Mire","Gabim")</f>
        <v>Mire</v>
      </c>
    </row>
    <row r="108" spans="1:216" ht="14.1" customHeight="1">
      <c r="A108" s="3" t="s">
        <v>581</v>
      </c>
      <c r="B108" s="40" t="s">
        <v>575</v>
      </c>
      <c r="C108" s="37" t="s">
        <v>297</v>
      </c>
      <c r="D108" s="1" t="s">
        <v>297</v>
      </c>
      <c r="E108" s="4" t="s">
        <v>576</v>
      </c>
      <c r="F108" s="4" t="s">
        <v>582</v>
      </c>
      <c r="G108" s="4" t="s">
        <v>352</v>
      </c>
      <c r="H108" s="4" t="s">
        <v>353</v>
      </c>
      <c r="I108" s="1" t="s">
        <v>300</v>
      </c>
      <c r="J108" s="38" t="s">
        <v>50</v>
      </c>
      <c r="K108" s="38" t="s">
        <v>315</v>
      </c>
      <c r="L108" s="38" t="s">
        <v>580</v>
      </c>
      <c r="M108" s="38" t="s">
        <v>303</v>
      </c>
      <c r="N108" s="55"/>
      <c r="O108" s="84"/>
      <c r="P108" s="89">
        <v>1</v>
      </c>
      <c r="Q108" s="56">
        <v>1</v>
      </c>
      <c r="R108" s="56"/>
      <c r="S108" s="90"/>
      <c r="T108" s="86"/>
      <c r="U108" s="56"/>
      <c r="V108" s="56">
        <v>1</v>
      </c>
      <c r="W108" s="56">
        <v>0</v>
      </c>
      <c r="X108" s="56"/>
      <c r="Y108" s="95"/>
      <c r="Z108" s="89"/>
      <c r="AA108" s="56"/>
      <c r="AB108" s="56"/>
      <c r="AC108" s="56"/>
      <c r="AD108" s="56"/>
      <c r="AE108" s="56"/>
      <c r="AF108" s="56"/>
      <c r="AG108" s="90"/>
      <c r="AH108" s="86"/>
      <c r="AI108" s="56"/>
      <c r="AJ108" s="56"/>
      <c r="AK108" s="56"/>
      <c r="AL108" s="56"/>
      <c r="AM108" s="56"/>
      <c r="AN108" s="56"/>
      <c r="AO108" s="56"/>
      <c r="AP108" s="56"/>
      <c r="AQ108" s="95"/>
      <c r="AR108" s="89"/>
      <c r="AS108" s="56"/>
      <c r="AT108" s="56"/>
      <c r="AU108" s="56"/>
      <c r="AV108" s="56"/>
      <c r="AW108" s="56"/>
      <c r="AX108" s="56"/>
      <c r="AY108" s="56"/>
      <c r="AZ108" s="56"/>
      <c r="BA108" s="56"/>
      <c r="BB108" s="57"/>
      <c r="BC108" s="90"/>
      <c r="BD108" s="86"/>
      <c r="BE108" s="56"/>
      <c r="BF108" s="56"/>
      <c r="BG108" s="56"/>
      <c r="BH108" s="56"/>
      <c r="BI108" s="56"/>
      <c r="BJ108" s="56"/>
      <c r="BK108" s="56"/>
      <c r="BL108" s="56">
        <v>1</v>
      </c>
      <c r="BM108" s="56">
        <v>0</v>
      </c>
      <c r="BN108" s="56"/>
      <c r="BO108" s="56"/>
      <c r="BP108" s="56"/>
      <c r="BQ108" s="95"/>
      <c r="BR108" s="89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90"/>
      <c r="CH108" s="8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95"/>
      <c r="CZ108" s="89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90"/>
      <c r="DR108" s="8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95"/>
      <c r="EJ108" s="102"/>
      <c r="EK108" s="56"/>
      <c r="EL108" s="56"/>
      <c r="EM108" s="56"/>
      <c r="EN108" s="56"/>
      <c r="EO108" s="56"/>
      <c r="EP108" s="56"/>
      <c r="EQ108" s="56"/>
      <c r="ER108" s="57"/>
      <c r="ES108" s="57"/>
      <c r="ET108" s="57"/>
      <c r="EU108" s="57"/>
      <c r="EV108" s="57"/>
      <c r="EW108" s="57"/>
      <c r="EX108" s="57"/>
      <c r="EY108" s="57"/>
      <c r="EZ108" s="57"/>
      <c r="FA108" s="101"/>
      <c r="FB108" s="100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103"/>
      <c r="FT108" s="102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101"/>
      <c r="GL108" s="154"/>
      <c r="GM108" s="3">
        <f t="shared" si="20"/>
        <v>1</v>
      </c>
      <c r="GN108" s="3">
        <f t="shared" si="21"/>
        <v>1</v>
      </c>
      <c r="GO108" s="3">
        <f t="shared" si="22"/>
        <v>0</v>
      </c>
      <c r="GP108" s="3">
        <f t="shared" si="23"/>
        <v>0</v>
      </c>
      <c r="GQ108" s="3">
        <f t="shared" si="24"/>
        <v>1</v>
      </c>
      <c r="GR108" s="3">
        <f t="shared" si="25"/>
        <v>0</v>
      </c>
      <c r="GS108" s="3">
        <f t="shared" si="26"/>
        <v>0</v>
      </c>
      <c r="GT108" s="3">
        <f t="shared" si="27"/>
        <v>0</v>
      </c>
      <c r="GU108" s="3">
        <f t="shared" si="28"/>
        <v>0</v>
      </c>
      <c r="GV108" s="3">
        <f t="shared" si="29"/>
        <v>3</v>
      </c>
      <c r="GW108" s="161" t="str">
        <f>IF(GV108='Rregjistrimet 9 Vjeçare'!AH108,"Mire","Gabim")</f>
        <v>Mire</v>
      </c>
      <c r="GX108" s="3">
        <f t="shared" si="30"/>
        <v>1</v>
      </c>
      <c r="GY108" s="3">
        <f t="shared" si="31"/>
        <v>0</v>
      </c>
      <c r="GZ108" s="3">
        <f t="shared" si="32"/>
        <v>0</v>
      </c>
      <c r="HA108" s="3">
        <f t="shared" si="33"/>
        <v>0</v>
      </c>
      <c r="HB108" s="3">
        <f t="shared" si="34"/>
        <v>0</v>
      </c>
      <c r="HC108" s="3">
        <f t="shared" si="35"/>
        <v>0</v>
      </c>
      <c r="HD108" s="3">
        <f t="shared" si="36"/>
        <v>0</v>
      </c>
      <c r="HE108" s="3">
        <f t="shared" si="37"/>
        <v>0</v>
      </c>
      <c r="HF108" s="3">
        <f t="shared" si="38"/>
        <v>0</v>
      </c>
      <c r="HG108" s="3">
        <f t="shared" si="39"/>
        <v>1</v>
      </c>
      <c r="HH108" s="161" t="str">
        <f>IF(HG108='Rregjistrimet 9 Vjeçare'!AI108,"Mire","Gabim")</f>
        <v>Mire</v>
      </c>
    </row>
    <row r="109" spans="1:216" ht="14.1" customHeight="1">
      <c r="A109" s="3" t="s">
        <v>583</v>
      </c>
      <c r="B109" s="40" t="s">
        <v>575</v>
      </c>
      <c r="C109" s="37" t="s">
        <v>297</v>
      </c>
      <c r="D109" s="1" t="s">
        <v>297</v>
      </c>
      <c r="E109" s="4" t="s">
        <v>576</v>
      </c>
      <c r="F109" s="4" t="s">
        <v>584</v>
      </c>
      <c r="G109" s="4" t="s">
        <v>352</v>
      </c>
      <c r="H109" s="4" t="s">
        <v>353</v>
      </c>
      <c r="I109" s="1" t="s">
        <v>300</v>
      </c>
      <c r="J109" s="38" t="s">
        <v>301</v>
      </c>
      <c r="K109" s="38" t="s">
        <v>315</v>
      </c>
      <c r="L109" s="41" t="s">
        <v>580</v>
      </c>
      <c r="M109" s="38" t="s">
        <v>303</v>
      </c>
      <c r="N109" s="55"/>
      <c r="O109" s="84"/>
      <c r="P109" s="89">
        <v>1</v>
      </c>
      <c r="Q109" s="56">
        <v>1</v>
      </c>
      <c r="R109" s="56"/>
      <c r="S109" s="90"/>
      <c r="T109" s="86"/>
      <c r="U109" s="56"/>
      <c r="V109" s="56"/>
      <c r="W109" s="56"/>
      <c r="X109" s="56"/>
      <c r="Y109" s="95"/>
      <c r="Z109" s="89"/>
      <c r="AA109" s="56"/>
      <c r="AB109" s="56">
        <v>1</v>
      </c>
      <c r="AC109" s="56">
        <v>0</v>
      </c>
      <c r="AD109" s="56">
        <v>1</v>
      </c>
      <c r="AE109" s="56">
        <v>0</v>
      </c>
      <c r="AF109" s="56"/>
      <c r="AG109" s="90"/>
      <c r="AH109" s="86"/>
      <c r="AI109" s="56"/>
      <c r="AJ109" s="56"/>
      <c r="AK109" s="56"/>
      <c r="AL109" s="56"/>
      <c r="AM109" s="56"/>
      <c r="AN109" s="56"/>
      <c r="AO109" s="56"/>
      <c r="AP109" s="56"/>
      <c r="AQ109" s="95"/>
      <c r="AR109" s="89"/>
      <c r="AS109" s="56"/>
      <c r="AT109" s="56"/>
      <c r="AU109" s="56"/>
      <c r="AV109" s="56"/>
      <c r="AW109" s="56"/>
      <c r="AX109" s="56"/>
      <c r="AY109" s="56"/>
      <c r="AZ109" s="56">
        <v>1</v>
      </c>
      <c r="BA109" s="56">
        <v>0</v>
      </c>
      <c r="BB109" s="57">
        <v>1</v>
      </c>
      <c r="BC109" s="90">
        <v>0</v>
      </c>
      <c r="BD109" s="86"/>
      <c r="BE109" s="56"/>
      <c r="BF109" s="56"/>
      <c r="BG109" s="56"/>
      <c r="BH109" s="56"/>
      <c r="BI109" s="56"/>
      <c r="BJ109" s="56"/>
      <c r="BK109" s="56"/>
      <c r="BL109" s="56">
        <v>1</v>
      </c>
      <c r="BM109" s="56">
        <v>0</v>
      </c>
      <c r="BN109" s="56"/>
      <c r="BO109" s="56"/>
      <c r="BP109" s="56">
        <v>1</v>
      </c>
      <c r="BQ109" s="95">
        <v>1</v>
      </c>
      <c r="BR109" s="89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>
        <v>2</v>
      </c>
      <c r="CG109" s="90">
        <v>0</v>
      </c>
      <c r="CH109" s="8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>
        <v>2</v>
      </c>
      <c r="CY109" s="95">
        <v>0</v>
      </c>
      <c r="CZ109" s="89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>
        <v>1</v>
      </c>
      <c r="DO109" s="56">
        <v>1</v>
      </c>
      <c r="DP109" s="56"/>
      <c r="DQ109" s="90"/>
      <c r="DR109" s="8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95"/>
      <c r="EJ109" s="102"/>
      <c r="EK109" s="56"/>
      <c r="EL109" s="56"/>
      <c r="EM109" s="56"/>
      <c r="EN109" s="56"/>
      <c r="EO109" s="56"/>
      <c r="EP109" s="56"/>
      <c r="EQ109" s="56"/>
      <c r="ER109" s="57"/>
      <c r="ES109" s="57"/>
      <c r="ET109" s="57"/>
      <c r="EU109" s="57"/>
      <c r="EV109" s="57"/>
      <c r="EW109" s="57"/>
      <c r="EX109" s="57"/>
      <c r="EY109" s="57"/>
      <c r="EZ109" s="57"/>
      <c r="FA109" s="101"/>
      <c r="FB109" s="100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103"/>
      <c r="FT109" s="102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101"/>
      <c r="GL109" s="153"/>
      <c r="GM109" s="3">
        <f t="shared" si="20"/>
        <v>1</v>
      </c>
      <c r="GN109" s="3">
        <f t="shared" si="21"/>
        <v>1</v>
      </c>
      <c r="GO109" s="3">
        <f t="shared" si="22"/>
        <v>1</v>
      </c>
      <c r="GP109" s="3">
        <f t="shared" si="23"/>
        <v>0</v>
      </c>
      <c r="GQ109" s="3">
        <f t="shared" si="24"/>
        <v>2</v>
      </c>
      <c r="GR109" s="3">
        <f t="shared" si="25"/>
        <v>1</v>
      </c>
      <c r="GS109" s="3">
        <f t="shared" si="26"/>
        <v>1</v>
      </c>
      <c r="GT109" s="3">
        <f t="shared" si="27"/>
        <v>3</v>
      </c>
      <c r="GU109" s="3">
        <f t="shared" si="28"/>
        <v>2</v>
      </c>
      <c r="GV109" s="3">
        <f t="shared" si="29"/>
        <v>12</v>
      </c>
      <c r="GW109" s="161" t="str">
        <f>IF(GV109='Rregjistrimet 9 Vjeçare'!AH109,"Mire","Gabim")</f>
        <v>Mire</v>
      </c>
      <c r="GX109" s="3">
        <f t="shared" si="30"/>
        <v>1</v>
      </c>
      <c r="GY109" s="3">
        <f t="shared" si="31"/>
        <v>0</v>
      </c>
      <c r="GZ109" s="3">
        <f t="shared" si="32"/>
        <v>0</v>
      </c>
      <c r="HA109" s="3">
        <f t="shared" si="33"/>
        <v>0</v>
      </c>
      <c r="HB109" s="3">
        <f t="shared" si="34"/>
        <v>0</v>
      </c>
      <c r="HC109" s="3">
        <f t="shared" si="35"/>
        <v>0</v>
      </c>
      <c r="HD109" s="3">
        <f t="shared" si="36"/>
        <v>1</v>
      </c>
      <c r="HE109" s="3">
        <f t="shared" si="37"/>
        <v>1</v>
      </c>
      <c r="HF109" s="3">
        <f t="shared" si="38"/>
        <v>0</v>
      </c>
      <c r="HG109" s="3">
        <f t="shared" si="39"/>
        <v>3</v>
      </c>
      <c r="HH109" s="161" t="str">
        <f>IF(HG109='Rregjistrimet 9 Vjeçare'!AI109,"Mire","Gabim")</f>
        <v>Mire</v>
      </c>
    </row>
    <row r="110" spans="1:216" ht="14.1" customHeight="1">
      <c r="A110" s="3" t="s">
        <v>585</v>
      </c>
      <c r="B110" s="40" t="s">
        <v>586</v>
      </c>
      <c r="C110" s="37" t="s">
        <v>297</v>
      </c>
      <c r="D110" s="1" t="s">
        <v>297</v>
      </c>
      <c r="E110" s="4" t="s">
        <v>587</v>
      </c>
      <c r="F110" s="4" t="s">
        <v>588</v>
      </c>
      <c r="G110" s="4" t="s">
        <v>352</v>
      </c>
      <c r="H110" s="4" t="s">
        <v>353</v>
      </c>
      <c r="I110" s="1" t="s">
        <v>300</v>
      </c>
      <c r="J110" s="38" t="s">
        <v>339</v>
      </c>
      <c r="K110" s="38" t="s">
        <v>340</v>
      </c>
      <c r="L110" s="41"/>
      <c r="M110" s="38" t="s">
        <v>303</v>
      </c>
      <c r="N110" s="55"/>
      <c r="O110" s="84"/>
      <c r="P110" s="89">
        <v>8</v>
      </c>
      <c r="Q110" s="56">
        <v>3</v>
      </c>
      <c r="R110" s="56"/>
      <c r="S110" s="90"/>
      <c r="T110" s="86">
        <v>2</v>
      </c>
      <c r="U110" s="56">
        <v>1</v>
      </c>
      <c r="V110" s="56">
        <v>4</v>
      </c>
      <c r="W110" s="56">
        <v>2</v>
      </c>
      <c r="X110" s="56"/>
      <c r="Y110" s="95"/>
      <c r="Z110" s="89"/>
      <c r="AA110" s="56"/>
      <c r="AB110" s="56"/>
      <c r="AC110" s="56"/>
      <c r="AD110" s="56">
        <v>9</v>
      </c>
      <c r="AE110" s="56">
        <v>2</v>
      </c>
      <c r="AF110" s="56"/>
      <c r="AG110" s="90"/>
      <c r="AH110" s="86"/>
      <c r="AI110" s="56"/>
      <c r="AJ110" s="56"/>
      <c r="AK110" s="56"/>
      <c r="AL110" s="56"/>
      <c r="AM110" s="56"/>
      <c r="AN110" s="56">
        <v>3</v>
      </c>
      <c r="AO110" s="56">
        <v>1</v>
      </c>
      <c r="AP110" s="56"/>
      <c r="AQ110" s="95"/>
      <c r="AR110" s="89"/>
      <c r="AS110" s="56"/>
      <c r="AT110" s="56"/>
      <c r="AU110" s="56"/>
      <c r="AV110" s="56"/>
      <c r="AW110" s="56"/>
      <c r="AX110" s="56"/>
      <c r="AY110" s="56"/>
      <c r="AZ110" s="56">
        <v>10</v>
      </c>
      <c r="BA110" s="56">
        <v>4</v>
      </c>
      <c r="BB110" s="57"/>
      <c r="BC110" s="90"/>
      <c r="BD110" s="8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>
        <v>13</v>
      </c>
      <c r="BO110" s="56">
        <v>6</v>
      </c>
      <c r="BP110" s="56"/>
      <c r="BQ110" s="95"/>
      <c r="BR110" s="89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>
        <v>11</v>
      </c>
      <c r="CE110" s="56">
        <v>5</v>
      </c>
      <c r="CF110" s="56"/>
      <c r="CG110" s="90"/>
      <c r="CH110" s="8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>
        <v>1</v>
      </c>
      <c r="CU110" s="56">
        <v>0</v>
      </c>
      <c r="CV110" s="56">
        <v>14</v>
      </c>
      <c r="CW110" s="56">
        <v>7</v>
      </c>
      <c r="CX110" s="56"/>
      <c r="CY110" s="95"/>
      <c r="CZ110" s="89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>
        <v>2</v>
      </c>
      <c r="DO110" s="56">
        <v>1</v>
      </c>
      <c r="DP110" s="56">
        <v>19</v>
      </c>
      <c r="DQ110" s="90">
        <v>9</v>
      </c>
      <c r="DR110" s="8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>
        <v>2</v>
      </c>
      <c r="EI110" s="95">
        <v>1</v>
      </c>
      <c r="EJ110" s="102"/>
      <c r="EK110" s="56"/>
      <c r="EL110" s="56"/>
      <c r="EM110" s="56"/>
      <c r="EN110" s="56"/>
      <c r="EO110" s="56"/>
      <c r="EP110" s="56"/>
      <c r="EQ110" s="56"/>
      <c r="ER110" s="57"/>
      <c r="ES110" s="57"/>
      <c r="ET110" s="57"/>
      <c r="EU110" s="57"/>
      <c r="EV110" s="57"/>
      <c r="EW110" s="57"/>
      <c r="EX110" s="57"/>
      <c r="EY110" s="57"/>
      <c r="EZ110" s="57"/>
      <c r="FA110" s="101"/>
      <c r="FB110" s="100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103"/>
      <c r="FT110" s="102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101"/>
      <c r="GL110" s="155"/>
      <c r="GM110" s="3">
        <f t="shared" si="20"/>
        <v>10</v>
      </c>
      <c r="GN110" s="3">
        <f t="shared" si="21"/>
        <v>4</v>
      </c>
      <c r="GO110" s="3">
        <f t="shared" si="22"/>
        <v>9</v>
      </c>
      <c r="GP110" s="3">
        <f t="shared" si="23"/>
        <v>3</v>
      </c>
      <c r="GQ110" s="3">
        <f t="shared" si="24"/>
        <v>10</v>
      </c>
      <c r="GR110" s="3">
        <f t="shared" si="25"/>
        <v>13</v>
      </c>
      <c r="GS110" s="3">
        <f t="shared" si="26"/>
        <v>12</v>
      </c>
      <c r="GT110" s="3">
        <f t="shared" si="27"/>
        <v>16</v>
      </c>
      <c r="GU110" s="3">
        <f t="shared" si="28"/>
        <v>21</v>
      </c>
      <c r="GV110" s="3">
        <f t="shared" si="29"/>
        <v>98</v>
      </c>
      <c r="GW110" s="161" t="str">
        <f>IF(GV110='Rregjistrimet 9 Vjeçare'!AH110,"Mire","Gabim")</f>
        <v>Mire</v>
      </c>
      <c r="GX110" s="3">
        <f t="shared" si="30"/>
        <v>4</v>
      </c>
      <c r="GY110" s="3">
        <f t="shared" si="31"/>
        <v>2</v>
      </c>
      <c r="GZ110" s="3">
        <f t="shared" si="32"/>
        <v>2</v>
      </c>
      <c r="HA110" s="3">
        <f t="shared" si="33"/>
        <v>1</v>
      </c>
      <c r="HB110" s="3">
        <f t="shared" si="34"/>
        <v>4</v>
      </c>
      <c r="HC110" s="3">
        <f t="shared" si="35"/>
        <v>6</v>
      </c>
      <c r="HD110" s="3">
        <f t="shared" si="36"/>
        <v>5</v>
      </c>
      <c r="HE110" s="3">
        <f t="shared" si="37"/>
        <v>8</v>
      </c>
      <c r="HF110" s="3">
        <f t="shared" si="38"/>
        <v>10</v>
      </c>
      <c r="HG110" s="3">
        <f t="shared" si="39"/>
        <v>42</v>
      </c>
      <c r="HH110" s="161" t="str">
        <f>IF(HG110='Rregjistrimet 9 Vjeçare'!AI110,"Mire","Gabim")</f>
        <v>Mire</v>
      </c>
    </row>
    <row r="111" spans="1:216" ht="14.1" customHeight="1">
      <c r="A111" s="3" t="s">
        <v>589</v>
      </c>
      <c r="B111" s="27" t="s">
        <v>586</v>
      </c>
      <c r="C111" s="37" t="s">
        <v>297</v>
      </c>
      <c r="D111" s="1" t="s">
        <v>297</v>
      </c>
      <c r="E111" s="4" t="s">
        <v>587</v>
      </c>
      <c r="F111" s="4" t="s">
        <v>590</v>
      </c>
      <c r="G111" s="4" t="s">
        <v>352</v>
      </c>
      <c r="H111" s="4" t="s">
        <v>353</v>
      </c>
      <c r="I111" s="1" t="s">
        <v>300</v>
      </c>
      <c r="J111" s="38" t="s">
        <v>50</v>
      </c>
      <c r="K111" s="38" t="s">
        <v>315</v>
      </c>
      <c r="L111" s="38" t="s">
        <v>591</v>
      </c>
      <c r="M111" s="38" t="s">
        <v>303</v>
      </c>
      <c r="N111" s="55"/>
      <c r="O111" s="84"/>
      <c r="P111" s="89">
        <v>4</v>
      </c>
      <c r="Q111" s="56">
        <v>1</v>
      </c>
      <c r="R111" s="56"/>
      <c r="S111" s="90"/>
      <c r="T111" s="86">
        <v>2</v>
      </c>
      <c r="U111" s="56">
        <v>1</v>
      </c>
      <c r="V111" s="56">
        <v>7</v>
      </c>
      <c r="W111" s="56">
        <v>2</v>
      </c>
      <c r="X111" s="56"/>
      <c r="Y111" s="95"/>
      <c r="Z111" s="89"/>
      <c r="AA111" s="56"/>
      <c r="AB111" s="56"/>
      <c r="AC111" s="56"/>
      <c r="AD111" s="56">
        <v>6</v>
      </c>
      <c r="AE111" s="56">
        <v>5</v>
      </c>
      <c r="AF111" s="56"/>
      <c r="AG111" s="90"/>
      <c r="AH111" s="86"/>
      <c r="AI111" s="56"/>
      <c r="AJ111" s="56"/>
      <c r="AK111" s="56"/>
      <c r="AL111" s="56"/>
      <c r="AM111" s="56"/>
      <c r="AN111" s="56">
        <v>6</v>
      </c>
      <c r="AO111" s="56">
        <v>2</v>
      </c>
      <c r="AP111" s="56"/>
      <c r="AQ111" s="95"/>
      <c r="AR111" s="89"/>
      <c r="AS111" s="56"/>
      <c r="AT111" s="56"/>
      <c r="AU111" s="56"/>
      <c r="AV111" s="56"/>
      <c r="AW111" s="56"/>
      <c r="AX111" s="56"/>
      <c r="AY111" s="56"/>
      <c r="AZ111" s="56">
        <v>9</v>
      </c>
      <c r="BA111" s="56">
        <v>3</v>
      </c>
      <c r="BB111" s="57"/>
      <c r="BC111" s="90"/>
      <c r="BD111" s="86"/>
      <c r="BE111" s="56"/>
      <c r="BF111" s="56"/>
      <c r="BG111" s="56"/>
      <c r="BH111" s="56"/>
      <c r="BI111" s="56"/>
      <c r="BJ111" s="56"/>
      <c r="BK111" s="56"/>
      <c r="BL111" s="56">
        <v>1</v>
      </c>
      <c r="BM111" s="56">
        <v>1</v>
      </c>
      <c r="BN111" s="56"/>
      <c r="BO111" s="56"/>
      <c r="BP111" s="56"/>
      <c r="BQ111" s="95"/>
      <c r="BR111" s="89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90"/>
      <c r="CH111" s="8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95"/>
      <c r="CZ111" s="89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90"/>
      <c r="DR111" s="8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95"/>
      <c r="EJ111" s="102"/>
      <c r="EK111" s="56"/>
      <c r="EL111" s="56"/>
      <c r="EM111" s="56"/>
      <c r="EN111" s="56"/>
      <c r="EO111" s="56"/>
      <c r="EP111" s="56"/>
      <c r="EQ111" s="56"/>
      <c r="ER111" s="57"/>
      <c r="ES111" s="57"/>
      <c r="ET111" s="57"/>
      <c r="EU111" s="57"/>
      <c r="EV111" s="57"/>
      <c r="EW111" s="57"/>
      <c r="EX111" s="57"/>
      <c r="EY111" s="57"/>
      <c r="EZ111" s="57"/>
      <c r="FA111" s="101"/>
      <c r="FB111" s="100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103"/>
      <c r="FT111" s="102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101"/>
      <c r="GL111" s="155"/>
      <c r="GM111" s="3">
        <f t="shared" si="20"/>
        <v>6</v>
      </c>
      <c r="GN111" s="3">
        <f t="shared" si="21"/>
        <v>7</v>
      </c>
      <c r="GO111" s="3">
        <f t="shared" si="22"/>
        <v>6</v>
      </c>
      <c r="GP111" s="3">
        <f t="shared" si="23"/>
        <v>6</v>
      </c>
      <c r="GQ111" s="3">
        <f t="shared" si="24"/>
        <v>10</v>
      </c>
      <c r="GR111" s="3">
        <f t="shared" si="25"/>
        <v>0</v>
      </c>
      <c r="GS111" s="3">
        <f t="shared" si="26"/>
        <v>0</v>
      </c>
      <c r="GT111" s="3">
        <f t="shared" si="27"/>
        <v>0</v>
      </c>
      <c r="GU111" s="3">
        <f t="shared" si="28"/>
        <v>0</v>
      </c>
      <c r="GV111" s="3">
        <f t="shared" si="29"/>
        <v>35</v>
      </c>
      <c r="GW111" s="161" t="str">
        <f>IF(GV111='Rregjistrimet 9 Vjeçare'!AH111,"Mire","Gabim")</f>
        <v>Mire</v>
      </c>
      <c r="GX111" s="3">
        <f t="shared" si="30"/>
        <v>2</v>
      </c>
      <c r="GY111" s="3">
        <f t="shared" si="31"/>
        <v>2</v>
      </c>
      <c r="GZ111" s="3">
        <f t="shared" si="32"/>
        <v>5</v>
      </c>
      <c r="HA111" s="3">
        <f t="shared" si="33"/>
        <v>2</v>
      </c>
      <c r="HB111" s="3">
        <f t="shared" si="34"/>
        <v>4</v>
      </c>
      <c r="HC111" s="3">
        <f t="shared" si="35"/>
        <v>0</v>
      </c>
      <c r="HD111" s="3">
        <f t="shared" si="36"/>
        <v>0</v>
      </c>
      <c r="HE111" s="3">
        <f t="shared" si="37"/>
        <v>0</v>
      </c>
      <c r="HF111" s="3">
        <f t="shared" si="38"/>
        <v>0</v>
      </c>
      <c r="HG111" s="3">
        <f t="shared" si="39"/>
        <v>15</v>
      </c>
      <c r="HH111" s="161" t="str">
        <f>IF(HG111='Rregjistrimet 9 Vjeçare'!AI111,"Mire","Gabim")</f>
        <v>Mire</v>
      </c>
    </row>
    <row r="112" spans="1:216" ht="14.1" customHeight="1">
      <c r="A112" s="3" t="s">
        <v>592</v>
      </c>
      <c r="B112" s="40" t="s">
        <v>593</v>
      </c>
      <c r="C112" s="37" t="s">
        <v>297</v>
      </c>
      <c r="D112" s="1" t="s">
        <v>297</v>
      </c>
      <c r="E112" s="4" t="s">
        <v>587</v>
      </c>
      <c r="F112" s="4" t="s">
        <v>594</v>
      </c>
      <c r="G112" s="4" t="s">
        <v>352</v>
      </c>
      <c r="H112" s="4" t="s">
        <v>353</v>
      </c>
      <c r="I112" s="1" t="s">
        <v>300</v>
      </c>
      <c r="J112" s="38" t="s">
        <v>301</v>
      </c>
      <c r="K112" s="38" t="s">
        <v>302</v>
      </c>
      <c r="L112" s="38"/>
      <c r="M112" s="38" t="s">
        <v>303</v>
      </c>
      <c r="N112" s="55"/>
      <c r="O112" s="84"/>
      <c r="P112" s="89">
        <v>17</v>
      </c>
      <c r="Q112" s="56">
        <v>7</v>
      </c>
      <c r="R112" s="56"/>
      <c r="S112" s="90"/>
      <c r="T112" s="86"/>
      <c r="U112" s="56"/>
      <c r="V112" s="56">
        <v>20</v>
      </c>
      <c r="W112" s="56">
        <v>9</v>
      </c>
      <c r="X112" s="56"/>
      <c r="Y112" s="95"/>
      <c r="Z112" s="89"/>
      <c r="AA112" s="56"/>
      <c r="AB112" s="56"/>
      <c r="AC112" s="56"/>
      <c r="AD112" s="56">
        <v>11</v>
      </c>
      <c r="AE112" s="56">
        <v>9</v>
      </c>
      <c r="AF112" s="56"/>
      <c r="AG112" s="90"/>
      <c r="AH112" s="86"/>
      <c r="AI112" s="56"/>
      <c r="AJ112" s="56"/>
      <c r="AK112" s="56"/>
      <c r="AL112" s="56"/>
      <c r="AM112" s="56"/>
      <c r="AN112" s="56">
        <v>16</v>
      </c>
      <c r="AO112" s="56">
        <v>9</v>
      </c>
      <c r="AP112" s="56"/>
      <c r="AQ112" s="95"/>
      <c r="AR112" s="89"/>
      <c r="AS112" s="56"/>
      <c r="AT112" s="56"/>
      <c r="AU112" s="56"/>
      <c r="AV112" s="56"/>
      <c r="AW112" s="56"/>
      <c r="AX112" s="56"/>
      <c r="AY112" s="56"/>
      <c r="AZ112" s="56">
        <v>8</v>
      </c>
      <c r="BA112" s="56">
        <v>4</v>
      </c>
      <c r="BB112" s="57"/>
      <c r="BC112" s="90"/>
      <c r="BD112" s="8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>
        <v>9</v>
      </c>
      <c r="BO112" s="56">
        <v>3</v>
      </c>
      <c r="BP112" s="56"/>
      <c r="BQ112" s="95"/>
      <c r="BR112" s="89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>
        <v>20</v>
      </c>
      <c r="CE112" s="56">
        <v>7</v>
      </c>
      <c r="CF112" s="56"/>
      <c r="CG112" s="90"/>
      <c r="CH112" s="8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>
        <v>13</v>
      </c>
      <c r="CW112" s="56">
        <v>8</v>
      </c>
      <c r="CX112" s="56"/>
      <c r="CY112" s="95"/>
      <c r="CZ112" s="89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>
        <v>13</v>
      </c>
      <c r="DQ112" s="90">
        <v>6</v>
      </c>
      <c r="DR112" s="8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95"/>
      <c r="EJ112" s="102"/>
      <c r="EK112" s="56"/>
      <c r="EL112" s="56"/>
      <c r="EM112" s="56"/>
      <c r="EN112" s="56"/>
      <c r="EO112" s="56"/>
      <c r="EP112" s="56"/>
      <c r="EQ112" s="56"/>
      <c r="ER112" s="57"/>
      <c r="ES112" s="57"/>
      <c r="ET112" s="57"/>
      <c r="EU112" s="57"/>
      <c r="EV112" s="57"/>
      <c r="EW112" s="57"/>
      <c r="EX112" s="57"/>
      <c r="EY112" s="57"/>
      <c r="EZ112" s="57"/>
      <c r="FA112" s="101"/>
      <c r="FB112" s="100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103"/>
      <c r="FT112" s="102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101"/>
      <c r="GL112" s="155"/>
      <c r="GM112" s="3">
        <f t="shared" si="20"/>
        <v>17</v>
      </c>
      <c r="GN112" s="3">
        <f t="shared" si="21"/>
        <v>20</v>
      </c>
      <c r="GO112" s="3">
        <f t="shared" si="22"/>
        <v>11</v>
      </c>
      <c r="GP112" s="3">
        <f t="shared" si="23"/>
        <v>16</v>
      </c>
      <c r="GQ112" s="3">
        <f t="shared" si="24"/>
        <v>8</v>
      </c>
      <c r="GR112" s="3">
        <f t="shared" si="25"/>
        <v>9</v>
      </c>
      <c r="GS112" s="3">
        <f t="shared" si="26"/>
        <v>20</v>
      </c>
      <c r="GT112" s="3">
        <f t="shared" si="27"/>
        <v>13</v>
      </c>
      <c r="GU112" s="3">
        <f t="shared" si="28"/>
        <v>13</v>
      </c>
      <c r="GV112" s="3">
        <f t="shared" si="29"/>
        <v>127</v>
      </c>
      <c r="GW112" s="161" t="str">
        <f>IF(GV112='Rregjistrimet 9 Vjeçare'!AH112,"Mire","Gabim")</f>
        <v>Mire</v>
      </c>
      <c r="GX112" s="3">
        <f t="shared" si="30"/>
        <v>7</v>
      </c>
      <c r="GY112" s="3">
        <f t="shared" si="31"/>
        <v>9</v>
      </c>
      <c r="GZ112" s="3">
        <f t="shared" si="32"/>
        <v>9</v>
      </c>
      <c r="HA112" s="3">
        <f t="shared" si="33"/>
        <v>9</v>
      </c>
      <c r="HB112" s="3">
        <f t="shared" si="34"/>
        <v>4</v>
      </c>
      <c r="HC112" s="3">
        <f t="shared" si="35"/>
        <v>3</v>
      </c>
      <c r="HD112" s="3">
        <f t="shared" si="36"/>
        <v>7</v>
      </c>
      <c r="HE112" s="3">
        <f t="shared" si="37"/>
        <v>8</v>
      </c>
      <c r="HF112" s="3">
        <f t="shared" si="38"/>
        <v>6</v>
      </c>
      <c r="HG112" s="3">
        <f t="shared" si="39"/>
        <v>62</v>
      </c>
      <c r="HH112" s="161" t="str">
        <f>IF(HG112='Rregjistrimet 9 Vjeçare'!AI112,"Mire","Gabim")</f>
        <v>Mire</v>
      </c>
    </row>
    <row r="113" spans="1:216" ht="14.1" customHeight="1">
      <c r="A113" s="3" t="s">
        <v>595</v>
      </c>
      <c r="B113" s="40" t="s">
        <v>596</v>
      </c>
      <c r="C113" s="37" t="s">
        <v>297</v>
      </c>
      <c r="D113" s="1" t="s">
        <v>297</v>
      </c>
      <c r="E113" s="4" t="s">
        <v>587</v>
      </c>
      <c r="F113" s="4" t="s">
        <v>587</v>
      </c>
      <c r="G113" s="4" t="s">
        <v>352</v>
      </c>
      <c r="H113" s="4" t="s">
        <v>353</v>
      </c>
      <c r="I113" s="1" t="s">
        <v>300</v>
      </c>
      <c r="J113" s="38" t="s">
        <v>339</v>
      </c>
      <c r="K113" s="38" t="s">
        <v>340</v>
      </c>
      <c r="L113" s="38"/>
      <c r="M113" s="38" t="s">
        <v>303</v>
      </c>
      <c r="N113" s="55"/>
      <c r="O113" s="84"/>
      <c r="P113" s="89">
        <v>15</v>
      </c>
      <c r="Q113" s="56">
        <v>7</v>
      </c>
      <c r="R113" s="56"/>
      <c r="S113" s="90"/>
      <c r="T113" s="86">
        <v>6</v>
      </c>
      <c r="U113" s="56">
        <v>3</v>
      </c>
      <c r="V113" s="56">
        <v>13</v>
      </c>
      <c r="W113" s="56">
        <v>5</v>
      </c>
      <c r="X113" s="56"/>
      <c r="Y113" s="95"/>
      <c r="Z113" s="89"/>
      <c r="AA113" s="56"/>
      <c r="AB113" s="56">
        <v>3</v>
      </c>
      <c r="AC113" s="56">
        <v>2</v>
      </c>
      <c r="AD113" s="56">
        <v>17</v>
      </c>
      <c r="AE113" s="56">
        <v>10</v>
      </c>
      <c r="AF113" s="56"/>
      <c r="AG113" s="90"/>
      <c r="AH113" s="86"/>
      <c r="AI113" s="56"/>
      <c r="AJ113" s="56"/>
      <c r="AK113" s="56"/>
      <c r="AL113" s="56">
        <v>5</v>
      </c>
      <c r="AM113" s="56">
        <v>1</v>
      </c>
      <c r="AN113" s="56">
        <v>17</v>
      </c>
      <c r="AO113" s="56">
        <v>12</v>
      </c>
      <c r="AP113" s="56"/>
      <c r="AQ113" s="95"/>
      <c r="AR113" s="89"/>
      <c r="AS113" s="56"/>
      <c r="AT113" s="56"/>
      <c r="AU113" s="56"/>
      <c r="AV113" s="56">
        <v>1</v>
      </c>
      <c r="AW113" s="56">
        <v>1</v>
      </c>
      <c r="AX113" s="56">
        <v>10</v>
      </c>
      <c r="AY113" s="56">
        <v>2</v>
      </c>
      <c r="AZ113" s="56">
        <v>21</v>
      </c>
      <c r="BA113" s="56">
        <v>14</v>
      </c>
      <c r="BB113" s="57"/>
      <c r="BC113" s="90"/>
      <c r="BD113" s="86"/>
      <c r="BE113" s="56"/>
      <c r="BF113" s="56"/>
      <c r="BG113" s="56"/>
      <c r="BH113" s="56"/>
      <c r="BI113" s="56"/>
      <c r="BJ113" s="56"/>
      <c r="BK113" s="56"/>
      <c r="BL113" s="56">
        <v>6</v>
      </c>
      <c r="BM113" s="56">
        <v>5</v>
      </c>
      <c r="BN113" s="56">
        <v>20</v>
      </c>
      <c r="BO113" s="56">
        <v>6</v>
      </c>
      <c r="BP113" s="56"/>
      <c r="BQ113" s="95"/>
      <c r="BR113" s="89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>
        <v>13</v>
      </c>
      <c r="CC113" s="56">
        <v>6</v>
      </c>
      <c r="CD113" s="56">
        <v>20</v>
      </c>
      <c r="CE113" s="56">
        <v>8</v>
      </c>
      <c r="CF113" s="56"/>
      <c r="CG113" s="90"/>
      <c r="CH113" s="8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>
        <v>1</v>
      </c>
      <c r="CS113" s="56">
        <v>1</v>
      </c>
      <c r="CT113" s="56">
        <v>9</v>
      </c>
      <c r="CU113" s="56">
        <v>4</v>
      </c>
      <c r="CV113" s="56">
        <v>25</v>
      </c>
      <c r="CW113" s="56">
        <v>15</v>
      </c>
      <c r="CX113" s="56">
        <v>1</v>
      </c>
      <c r="CY113" s="95">
        <v>1</v>
      </c>
      <c r="CZ113" s="89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>
        <v>5</v>
      </c>
      <c r="DO113" s="56">
        <v>2</v>
      </c>
      <c r="DP113" s="56">
        <v>21</v>
      </c>
      <c r="DQ113" s="90">
        <v>8</v>
      </c>
      <c r="DR113" s="8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>
        <v>10</v>
      </c>
      <c r="EI113" s="95">
        <v>3</v>
      </c>
      <c r="EJ113" s="102"/>
      <c r="EK113" s="56"/>
      <c r="EL113" s="56"/>
      <c r="EM113" s="56"/>
      <c r="EN113" s="56"/>
      <c r="EO113" s="56"/>
      <c r="EP113" s="56"/>
      <c r="EQ113" s="56"/>
      <c r="ER113" s="57"/>
      <c r="ES113" s="57"/>
      <c r="ET113" s="57"/>
      <c r="EU113" s="57"/>
      <c r="EV113" s="57"/>
      <c r="EW113" s="57"/>
      <c r="EX113" s="57"/>
      <c r="EY113" s="57"/>
      <c r="EZ113" s="57">
        <v>1</v>
      </c>
      <c r="FA113" s="101">
        <v>0</v>
      </c>
      <c r="FB113" s="100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103"/>
      <c r="FT113" s="102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101"/>
      <c r="GL113" s="153"/>
      <c r="GM113" s="3">
        <f t="shared" si="20"/>
        <v>21</v>
      </c>
      <c r="GN113" s="3">
        <f t="shared" si="21"/>
        <v>16</v>
      </c>
      <c r="GO113" s="3">
        <f t="shared" si="22"/>
        <v>23</v>
      </c>
      <c r="GP113" s="3">
        <f t="shared" si="23"/>
        <v>27</v>
      </c>
      <c r="GQ113" s="3">
        <f t="shared" si="24"/>
        <v>27</v>
      </c>
      <c r="GR113" s="3">
        <f t="shared" si="25"/>
        <v>34</v>
      </c>
      <c r="GS113" s="3">
        <f t="shared" si="26"/>
        <v>29</v>
      </c>
      <c r="GT113" s="3">
        <f t="shared" si="27"/>
        <v>30</v>
      </c>
      <c r="GU113" s="3">
        <f t="shared" si="28"/>
        <v>33</v>
      </c>
      <c r="GV113" s="3">
        <f t="shared" si="29"/>
        <v>240</v>
      </c>
      <c r="GW113" s="161" t="str">
        <f>IF(GV113='Rregjistrimet 9 Vjeçare'!AH113,"Mire","Gabim")</f>
        <v>Mire</v>
      </c>
      <c r="GX113" s="3">
        <f t="shared" si="30"/>
        <v>10</v>
      </c>
      <c r="GY113" s="3">
        <f t="shared" si="31"/>
        <v>7</v>
      </c>
      <c r="GZ113" s="3">
        <f t="shared" si="32"/>
        <v>12</v>
      </c>
      <c r="HA113" s="3">
        <f t="shared" si="33"/>
        <v>14</v>
      </c>
      <c r="HB113" s="3">
        <f t="shared" si="34"/>
        <v>19</v>
      </c>
      <c r="HC113" s="3">
        <f t="shared" si="35"/>
        <v>13</v>
      </c>
      <c r="HD113" s="3">
        <f t="shared" si="36"/>
        <v>12</v>
      </c>
      <c r="HE113" s="3">
        <f t="shared" si="37"/>
        <v>17</v>
      </c>
      <c r="HF113" s="3">
        <f t="shared" si="38"/>
        <v>12</v>
      </c>
      <c r="HG113" s="3">
        <f t="shared" si="39"/>
        <v>116</v>
      </c>
      <c r="HH113" s="161" t="str">
        <f>IF(HG113='Rregjistrimet 9 Vjeçare'!AI113,"Mire","Gabim")</f>
        <v>Mire</v>
      </c>
    </row>
    <row r="114" spans="1:216" ht="14.1" customHeight="1">
      <c r="A114" s="3" t="s">
        <v>597</v>
      </c>
      <c r="B114" s="40" t="s">
        <v>596</v>
      </c>
      <c r="C114" s="37" t="s">
        <v>297</v>
      </c>
      <c r="D114" s="1" t="s">
        <v>297</v>
      </c>
      <c r="E114" s="4" t="s">
        <v>587</v>
      </c>
      <c r="F114" s="4" t="s">
        <v>598</v>
      </c>
      <c r="G114" s="4" t="s">
        <v>352</v>
      </c>
      <c r="H114" s="4" t="s">
        <v>353</v>
      </c>
      <c r="I114" s="1" t="s">
        <v>300</v>
      </c>
      <c r="J114" s="38" t="s">
        <v>50</v>
      </c>
      <c r="K114" s="38" t="s">
        <v>315</v>
      </c>
      <c r="L114" s="38" t="s">
        <v>595</v>
      </c>
      <c r="M114" s="38" t="s">
        <v>303</v>
      </c>
      <c r="N114" s="55"/>
      <c r="O114" s="84"/>
      <c r="P114" s="89">
        <v>5</v>
      </c>
      <c r="Q114" s="56">
        <v>3</v>
      </c>
      <c r="R114" s="56"/>
      <c r="S114" s="90"/>
      <c r="T114" s="86">
        <v>1</v>
      </c>
      <c r="U114" s="56">
        <v>0</v>
      </c>
      <c r="V114" s="56">
        <v>5</v>
      </c>
      <c r="W114" s="56">
        <v>1</v>
      </c>
      <c r="X114" s="56"/>
      <c r="Y114" s="95"/>
      <c r="Z114" s="89"/>
      <c r="AA114" s="56"/>
      <c r="AB114" s="56">
        <v>2</v>
      </c>
      <c r="AC114" s="56">
        <v>1</v>
      </c>
      <c r="AD114" s="56">
        <v>5</v>
      </c>
      <c r="AE114" s="56">
        <v>4</v>
      </c>
      <c r="AF114" s="56"/>
      <c r="AG114" s="90"/>
      <c r="AH114" s="86"/>
      <c r="AI114" s="56"/>
      <c r="AJ114" s="56"/>
      <c r="AK114" s="56"/>
      <c r="AL114" s="56">
        <v>1</v>
      </c>
      <c r="AM114" s="56">
        <v>1</v>
      </c>
      <c r="AN114" s="56">
        <v>6</v>
      </c>
      <c r="AO114" s="56">
        <v>3</v>
      </c>
      <c r="AP114" s="56"/>
      <c r="AQ114" s="95"/>
      <c r="AR114" s="89"/>
      <c r="AS114" s="56"/>
      <c r="AT114" s="56"/>
      <c r="AU114" s="56"/>
      <c r="AV114" s="56"/>
      <c r="AW114" s="56"/>
      <c r="AX114" s="56">
        <v>1</v>
      </c>
      <c r="AY114" s="56">
        <v>0</v>
      </c>
      <c r="AZ114" s="56"/>
      <c r="BA114" s="56"/>
      <c r="BB114" s="57"/>
      <c r="BC114" s="90"/>
      <c r="BD114" s="8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95"/>
      <c r="BR114" s="89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90"/>
      <c r="CH114" s="8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95"/>
      <c r="CZ114" s="89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90"/>
      <c r="DR114" s="8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95"/>
      <c r="EJ114" s="102"/>
      <c r="EK114" s="56"/>
      <c r="EL114" s="56"/>
      <c r="EM114" s="56"/>
      <c r="EN114" s="56"/>
      <c r="EO114" s="56"/>
      <c r="EP114" s="56"/>
      <c r="EQ114" s="56"/>
      <c r="ER114" s="57"/>
      <c r="ES114" s="57"/>
      <c r="ET114" s="57"/>
      <c r="EU114" s="57"/>
      <c r="EV114" s="57"/>
      <c r="EW114" s="57"/>
      <c r="EX114" s="57"/>
      <c r="EY114" s="57"/>
      <c r="EZ114" s="57"/>
      <c r="FA114" s="101"/>
      <c r="FB114" s="100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103"/>
      <c r="FT114" s="102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101"/>
      <c r="GL114" s="153"/>
      <c r="GM114" s="3">
        <f t="shared" si="20"/>
        <v>6</v>
      </c>
      <c r="GN114" s="3">
        <f t="shared" si="21"/>
        <v>7</v>
      </c>
      <c r="GO114" s="3">
        <f t="shared" si="22"/>
        <v>6</v>
      </c>
      <c r="GP114" s="3">
        <f t="shared" si="23"/>
        <v>7</v>
      </c>
      <c r="GQ114" s="3">
        <f t="shared" si="24"/>
        <v>0</v>
      </c>
      <c r="GR114" s="3">
        <f t="shared" si="25"/>
        <v>0</v>
      </c>
      <c r="GS114" s="3">
        <f t="shared" si="26"/>
        <v>0</v>
      </c>
      <c r="GT114" s="3">
        <f t="shared" si="27"/>
        <v>0</v>
      </c>
      <c r="GU114" s="3">
        <f t="shared" si="28"/>
        <v>0</v>
      </c>
      <c r="GV114" s="3">
        <f t="shared" si="29"/>
        <v>26</v>
      </c>
      <c r="GW114" s="161" t="str">
        <f>IF(GV114='Rregjistrimet 9 Vjeçare'!AH114,"Mire","Gabim")</f>
        <v>Mire</v>
      </c>
      <c r="GX114" s="3">
        <f t="shared" si="30"/>
        <v>3</v>
      </c>
      <c r="GY114" s="3">
        <f t="shared" si="31"/>
        <v>2</v>
      </c>
      <c r="GZ114" s="3">
        <f t="shared" si="32"/>
        <v>5</v>
      </c>
      <c r="HA114" s="3">
        <f t="shared" si="33"/>
        <v>3</v>
      </c>
      <c r="HB114" s="3">
        <f t="shared" si="34"/>
        <v>0</v>
      </c>
      <c r="HC114" s="3">
        <f t="shared" si="35"/>
        <v>0</v>
      </c>
      <c r="HD114" s="3">
        <f t="shared" si="36"/>
        <v>0</v>
      </c>
      <c r="HE114" s="3">
        <f t="shared" si="37"/>
        <v>0</v>
      </c>
      <c r="HF114" s="3">
        <f t="shared" si="38"/>
        <v>0</v>
      </c>
      <c r="HG114" s="3">
        <f t="shared" si="39"/>
        <v>13</v>
      </c>
      <c r="HH114" s="161" t="str">
        <f>IF(HG114='Rregjistrimet 9 Vjeçare'!AI114,"Mire","Gabim")</f>
        <v>Mire</v>
      </c>
    </row>
    <row r="115" spans="1:216" ht="14.1" customHeight="1">
      <c r="A115" s="3" t="s">
        <v>599</v>
      </c>
      <c r="B115" s="35" t="s">
        <v>600</v>
      </c>
      <c r="C115" s="37" t="s">
        <v>297</v>
      </c>
      <c r="D115" s="1" t="s">
        <v>297</v>
      </c>
      <c r="E115" s="4" t="s">
        <v>601</v>
      </c>
      <c r="F115" s="4" t="s">
        <v>602</v>
      </c>
      <c r="G115" s="4" t="s">
        <v>352</v>
      </c>
      <c r="H115" s="4" t="s">
        <v>353</v>
      </c>
      <c r="I115" s="1" t="s">
        <v>300</v>
      </c>
      <c r="J115" s="38" t="s">
        <v>339</v>
      </c>
      <c r="K115" s="38" t="s">
        <v>340</v>
      </c>
      <c r="L115" s="38"/>
      <c r="M115" s="38" t="s">
        <v>303</v>
      </c>
      <c r="N115" s="55"/>
      <c r="O115" s="84"/>
      <c r="P115" s="89"/>
      <c r="Q115" s="56"/>
      <c r="R115" s="56"/>
      <c r="S115" s="90"/>
      <c r="T115" s="86"/>
      <c r="U115" s="56"/>
      <c r="V115" s="56">
        <v>4</v>
      </c>
      <c r="W115" s="56">
        <v>2</v>
      </c>
      <c r="X115" s="56"/>
      <c r="Y115" s="95"/>
      <c r="Z115" s="89"/>
      <c r="AA115" s="56"/>
      <c r="AB115" s="56"/>
      <c r="AC115" s="56"/>
      <c r="AD115" s="56">
        <v>4</v>
      </c>
      <c r="AE115" s="56">
        <v>1</v>
      </c>
      <c r="AF115" s="56"/>
      <c r="AG115" s="90"/>
      <c r="AH115" s="86"/>
      <c r="AI115" s="56"/>
      <c r="AJ115" s="56"/>
      <c r="AK115" s="56"/>
      <c r="AL115" s="56"/>
      <c r="AM115" s="56"/>
      <c r="AN115" s="56">
        <v>2</v>
      </c>
      <c r="AO115" s="56">
        <v>1</v>
      </c>
      <c r="AP115" s="56"/>
      <c r="AQ115" s="95"/>
      <c r="AR115" s="89"/>
      <c r="AS115" s="56"/>
      <c r="AT115" s="56"/>
      <c r="AU115" s="56"/>
      <c r="AV115" s="56"/>
      <c r="AW115" s="56"/>
      <c r="AX115" s="56"/>
      <c r="AY115" s="56"/>
      <c r="AZ115" s="56">
        <v>3</v>
      </c>
      <c r="BA115" s="56">
        <v>1</v>
      </c>
      <c r="BB115" s="57"/>
      <c r="BC115" s="90"/>
      <c r="BD115" s="8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>
        <v>8</v>
      </c>
      <c r="BO115" s="56">
        <v>5</v>
      </c>
      <c r="BP115" s="56"/>
      <c r="BQ115" s="95"/>
      <c r="BR115" s="89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>
        <v>5</v>
      </c>
      <c r="CE115" s="56">
        <v>2</v>
      </c>
      <c r="CF115" s="56"/>
      <c r="CG115" s="90"/>
      <c r="CH115" s="8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>
        <v>7</v>
      </c>
      <c r="CW115" s="56">
        <v>3</v>
      </c>
      <c r="CX115" s="56"/>
      <c r="CY115" s="95"/>
      <c r="CZ115" s="89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>
        <v>7</v>
      </c>
      <c r="DQ115" s="90">
        <v>3</v>
      </c>
      <c r="DR115" s="8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95"/>
      <c r="EJ115" s="102"/>
      <c r="EK115" s="56"/>
      <c r="EL115" s="56"/>
      <c r="EM115" s="56"/>
      <c r="EN115" s="56"/>
      <c r="EO115" s="56"/>
      <c r="EP115" s="56"/>
      <c r="EQ115" s="56"/>
      <c r="ER115" s="57"/>
      <c r="ES115" s="57"/>
      <c r="ET115" s="57"/>
      <c r="EU115" s="57"/>
      <c r="EV115" s="57"/>
      <c r="EW115" s="57"/>
      <c r="EX115" s="57"/>
      <c r="EY115" s="57"/>
      <c r="EZ115" s="57"/>
      <c r="FA115" s="101"/>
      <c r="FB115" s="100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103"/>
      <c r="FT115" s="102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101"/>
      <c r="GL115" s="153"/>
      <c r="GM115" s="3">
        <f t="shared" si="20"/>
        <v>0</v>
      </c>
      <c r="GN115" s="3">
        <f t="shared" si="21"/>
        <v>4</v>
      </c>
      <c r="GO115" s="3">
        <f t="shared" si="22"/>
        <v>4</v>
      </c>
      <c r="GP115" s="3">
        <f t="shared" si="23"/>
        <v>2</v>
      </c>
      <c r="GQ115" s="3">
        <f t="shared" si="24"/>
        <v>3</v>
      </c>
      <c r="GR115" s="3">
        <f t="shared" si="25"/>
        <v>8</v>
      </c>
      <c r="GS115" s="3">
        <f t="shared" si="26"/>
        <v>5</v>
      </c>
      <c r="GT115" s="3">
        <f t="shared" si="27"/>
        <v>7</v>
      </c>
      <c r="GU115" s="3">
        <f t="shared" si="28"/>
        <v>7</v>
      </c>
      <c r="GV115" s="3">
        <f t="shared" si="29"/>
        <v>40</v>
      </c>
      <c r="GW115" s="161" t="str">
        <f>IF(GV115='Rregjistrimet 9 Vjeçare'!AH115,"Mire","Gabim")</f>
        <v>Mire</v>
      </c>
      <c r="GX115" s="3">
        <f t="shared" si="30"/>
        <v>0</v>
      </c>
      <c r="GY115" s="3">
        <f t="shared" si="31"/>
        <v>2</v>
      </c>
      <c r="GZ115" s="3">
        <f t="shared" si="32"/>
        <v>1</v>
      </c>
      <c r="HA115" s="3">
        <f t="shared" si="33"/>
        <v>1</v>
      </c>
      <c r="HB115" s="3">
        <f t="shared" si="34"/>
        <v>1</v>
      </c>
      <c r="HC115" s="3">
        <f t="shared" si="35"/>
        <v>5</v>
      </c>
      <c r="HD115" s="3">
        <f t="shared" si="36"/>
        <v>2</v>
      </c>
      <c r="HE115" s="3">
        <f t="shared" si="37"/>
        <v>3</v>
      </c>
      <c r="HF115" s="3">
        <f t="shared" si="38"/>
        <v>3</v>
      </c>
      <c r="HG115" s="3">
        <f t="shared" si="39"/>
        <v>18</v>
      </c>
      <c r="HH115" s="161" t="str">
        <f>IF(HG115='Rregjistrimet 9 Vjeçare'!AI115,"Mire","Gabim")</f>
        <v>Mire</v>
      </c>
    </row>
    <row r="116" spans="1:216" ht="14.1" customHeight="1">
      <c r="A116" s="3" t="s">
        <v>603</v>
      </c>
      <c r="B116" s="27" t="s">
        <v>600</v>
      </c>
      <c r="C116" s="37" t="s">
        <v>297</v>
      </c>
      <c r="D116" s="1" t="s">
        <v>297</v>
      </c>
      <c r="E116" s="4" t="s">
        <v>601</v>
      </c>
      <c r="F116" s="4" t="s">
        <v>604</v>
      </c>
      <c r="G116" s="4" t="s">
        <v>352</v>
      </c>
      <c r="H116" s="4" t="s">
        <v>353</v>
      </c>
      <c r="I116" s="1" t="s">
        <v>300</v>
      </c>
      <c r="J116" s="38" t="s">
        <v>50</v>
      </c>
      <c r="K116" s="38" t="s">
        <v>315</v>
      </c>
      <c r="L116" s="38" t="s">
        <v>605</v>
      </c>
      <c r="M116" s="38" t="s">
        <v>303</v>
      </c>
      <c r="N116" s="55"/>
      <c r="O116" s="84"/>
      <c r="P116" s="89">
        <v>3</v>
      </c>
      <c r="Q116" s="56">
        <v>1</v>
      </c>
      <c r="R116" s="56"/>
      <c r="S116" s="90"/>
      <c r="T116" s="86"/>
      <c r="U116" s="56"/>
      <c r="V116" s="56">
        <v>6</v>
      </c>
      <c r="W116" s="56">
        <v>1</v>
      </c>
      <c r="X116" s="56"/>
      <c r="Y116" s="95"/>
      <c r="Z116" s="89"/>
      <c r="AA116" s="56"/>
      <c r="AB116" s="56"/>
      <c r="AC116" s="56"/>
      <c r="AD116" s="56">
        <v>8</v>
      </c>
      <c r="AE116" s="56">
        <v>4</v>
      </c>
      <c r="AF116" s="56"/>
      <c r="AG116" s="90"/>
      <c r="AH116" s="86"/>
      <c r="AI116" s="56"/>
      <c r="AJ116" s="56"/>
      <c r="AK116" s="56"/>
      <c r="AL116" s="56"/>
      <c r="AM116" s="56"/>
      <c r="AN116" s="56">
        <v>1</v>
      </c>
      <c r="AO116" s="56">
        <v>1</v>
      </c>
      <c r="AP116" s="56"/>
      <c r="AQ116" s="95"/>
      <c r="AR116" s="89"/>
      <c r="AS116" s="56"/>
      <c r="AT116" s="56"/>
      <c r="AU116" s="56"/>
      <c r="AV116" s="56"/>
      <c r="AW116" s="56"/>
      <c r="AX116" s="56"/>
      <c r="AY116" s="56"/>
      <c r="AZ116" s="56">
        <v>3</v>
      </c>
      <c r="BA116" s="56">
        <v>1</v>
      </c>
      <c r="BB116" s="57"/>
      <c r="BC116" s="90"/>
      <c r="BD116" s="8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95"/>
      <c r="BR116" s="89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90"/>
      <c r="CH116" s="8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95"/>
      <c r="CZ116" s="89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90"/>
      <c r="DR116" s="8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95"/>
      <c r="EJ116" s="102"/>
      <c r="EK116" s="56"/>
      <c r="EL116" s="56"/>
      <c r="EM116" s="56"/>
      <c r="EN116" s="56"/>
      <c r="EO116" s="56"/>
      <c r="EP116" s="56"/>
      <c r="EQ116" s="56"/>
      <c r="ER116" s="57"/>
      <c r="ES116" s="57"/>
      <c r="ET116" s="57"/>
      <c r="EU116" s="57"/>
      <c r="EV116" s="57"/>
      <c r="EW116" s="57"/>
      <c r="EX116" s="57"/>
      <c r="EY116" s="57"/>
      <c r="EZ116" s="57"/>
      <c r="FA116" s="101"/>
      <c r="FB116" s="100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103"/>
      <c r="FT116" s="102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101"/>
      <c r="GL116" s="153"/>
      <c r="GM116" s="3">
        <f t="shared" si="20"/>
        <v>3</v>
      </c>
      <c r="GN116" s="3">
        <f t="shared" si="21"/>
        <v>6</v>
      </c>
      <c r="GO116" s="3">
        <f t="shared" si="22"/>
        <v>8</v>
      </c>
      <c r="GP116" s="3">
        <f t="shared" si="23"/>
        <v>1</v>
      </c>
      <c r="GQ116" s="3">
        <f t="shared" si="24"/>
        <v>3</v>
      </c>
      <c r="GR116" s="3">
        <f t="shared" si="25"/>
        <v>0</v>
      </c>
      <c r="GS116" s="3">
        <f t="shared" si="26"/>
        <v>0</v>
      </c>
      <c r="GT116" s="3">
        <f t="shared" si="27"/>
        <v>0</v>
      </c>
      <c r="GU116" s="3">
        <f t="shared" si="28"/>
        <v>0</v>
      </c>
      <c r="GV116" s="3">
        <f t="shared" si="29"/>
        <v>21</v>
      </c>
      <c r="GW116" s="161" t="str">
        <f>IF(GV116='Rregjistrimet 9 Vjeçare'!AH116,"Mire","Gabim")</f>
        <v>Mire</v>
      </c>
      <c r="GX116" s="3">
        <f t="shared" si="30"/>
        <v>1</v>
      </c>
      <c r="GY116" s="3">
        <f t="shared" si="31"/>
        <v>1</v>
      </c>
      <c r="GZ116" s="3">
        <f t="shared" si="32"/>
        <v>4</v>
      </c>
      <c r="HA116" s="3">
        <f t="shared" si="33"/>
        <v>1</v>
      </c>
      <c r="HB116" s="3">
        <f t="shared" si="34"/>
        <v>1</v>
      </c>
      <c r="HC116" s="3">
        <f t="shared" si="35"/>
        <v>0</v>
      </c>
      <c r="HD116" s="3">
        <f t="shared" si="36"/>
        <v>0</v>
      </c>
      <c r="HE116" s="3">
        <f t="shared" si="37"/>
        <v>0</v>
      </c>
      <c r="HF116" s="3">
        <f t="shared" si="38"/>
        <v>0</v>
      </c>
      <c r="HG116" s="3">
        <f t="shared" si="39"/>
        <v>8</v>
      </c>
      <c r="HH116" s="161" t="str">
        <f>IF(HG116='Rregjistrimet 9 Vjeçare'!AI116,"Mire","Gabim")</f>
        <v>Mire</v>
      </c>
    </row>
    <row r="117" spans="1:216" ht="14.1" customHeight="1">
      <c r="A117" s="418" t="s">
        <v>606</v>
      </c>
      <c r="B117" s="412" t="s">
        <v>600</v>
      </c>
      <c r="C117" s="413" t="s">
        <v>297</v>
      </c>
      <c r="D117" s="411" t="s">
        <v>297</v>
      </c>
      <c r="E117" s="418" t="s">
        <v>601</v>
      </c>
      <c r="F117" s="418" t="s">
        <v>607</v>
      </c>
      <c r="G117" s="418" t="s">
        <v>352</v>
      </c>
      <c r="H117" s="418" t="s">
        <v>353</v>
      </c>
      <c r="I117" s="411" t="s">
        <v>300</v>
      </c>
      <c r="J117" s="414" t="s">
        <v>50</v>
      </c>
      <c r="K117" s="414" t="s">
        <v>315</v>
      </c>
      <c r="L117" s="414" t="s">
        <v>599</v>
      </c>
      <c r="M117" s="414" t="s">
        <v>303</v>
      </c>
      <c r="N117" s="428"/>
      <c r="O117" s="429"/>
      <c r="P117" s="430"/>
      <c r="Q117" s="431"/>
      <c r="R117" s="431"/>
      <c r="S117" s="432"/>
      <c r="T117" s="433"/>
      <c r="U117" s="431"/>
      <c r="V117" s="431"/>
      <c r="W117" s="431"/>
      <c r="X117" s="431"/>
      <c r="Y117" s="434"/>
      <c r="Z117" s="430"/>
      <c r="AA117" s="431"/>
      <c r="AB117" s="431"/>
      <c r="AC117" s="431"/>
      <c r="AD117" s="431"/>
      <c r="AE117" s="431"/>
      <c r="AF117" s="431"/>
      <c r="AG117" s="432"/>
      <c r="AH117" s="433"/>
      <c r="AI117" s="431"/>
      <c r="AJ117" s="431"/>
      <c r="AK117" s="431"/>
      <c r="AL117" s="431"/>
      <c r="AM117" s="431"/>
      <c r="AN117" s="431"/>
      <c r="AO117" s="431"/>
      <c r="AP117" s="431"/>
      <c r="AQ117" s="434"/>
      <c r="AR117" s="430"/>
      <c r="AS117" s="431"/>
      <c r="AT117" s="431"/>
      <c r="AU117" s="431"/>
      <c r="AV117" s="431"/>
      <c r="AW117" s="431"/>
      <c r="AX117" s="431"/>
      <c r="AY117" s="431"/>
      <c r="AZ117" s="431"/>
      <c r="BA117" s="431"/>
      <c r="BB117" s="435"/>
      <c r="BC117" s="432"/>
      <c r="BD117" s="433"/>
      <c r="BE117" s="431"/>
      <c r="BF117" s="431"/>
      <c r="BG117" s="431"/>
      <c r="BH117" s="431"/>
      <c r="BI117" s="431"/>
      <c r="BJ117" s="431"/>
      <c r="BK117" s="431"/>
      <c r="BL117" s="431"/>
      <c r="BM117" s="431"/>
      <c r="BN117" s="431"/>
      <c r="BO117" s="431"/>
      <c r="BP117" s="431"/>
      <c r="BQ117" s="434"/>
      <c r="BR117" s="430"/>
      <c r="BS117" s="431"/>
      <c r="BT117" s="431"/>
      <c r="BU117" s="431"/>
      <c r="BV117" s="431"/>
      <c r="BW117" s="431"/>
      <c r="BX117" s="431"/>
      <c r="BY117" s="431"/>
      <c r="BZ117" s="431"/>
      <c r="CA117" s="431"/>
      <c r="CB117" s="431"/>
      <c r="CC117" s="431"/>
      <c r="CD117" s="431"/>
      <c r="CE117" s="431"/>
      <c r="CF117" s="431"/>
      <c r="CG117" s="432"/>
      <c r="CH117" s="433"/>
      <c r="CI117" s="431"/>
      <c r="CJ117" s="431"/>
      <c r="CK117" s="431"/>
      <c r="CL117" s="431"/>
      <c r="CM117" s="431"/>
      <c r="CN117" s="431"/>
      <c r="CO117" s="431"/>
      <c r="CP117" s="431"/>
      <c r="CQ117" s="431"/>
      <c r="CR117" s="431"/>
      <c r="CS117" s="431"/>
      <c r="CT117" s="431"/>
      <c r="CU117" s="431"/>
      <c r="CV117" s="431"/>
      <c r="CW117" s="431"/>
      <c r="CX117" s="431"/>
      <c r="CY117" s="434"/>
      <c r="CZ117" s="430"/>
      <c r="DA117" s="431"/>
      <c r="DB117" s="431"/>
      <c r="DC117" s="431"/>
      <c r="DD117" s="431"/>
      <c r="DE117" s="431"/>
      <c r="DF117" s="431"/>
      <c r="DG117" s="431"/>
      <c r="DH117" s="431"/>
      <c r="DI117" s="431"/>
      <c r="DJ117" s="431"/>
      <c r="DK117" s="431"/>
      <c r="DL117" s="431"/>
      <c r="DM117" s="431"/>
      <c r="DN117" s="431"/>
      <c r="DO117" s="431"/>
      <c r="DP117" s="431"/>
      <c r="DQ117" s="432"/>
      <c r="DR117" s="433"/>
      <c r="DS117" s="431"/>
      <c r="DT117" s="431"/>
      <c r="DU117" s="431"/>
      <c r="DV117" s="431"/>
      <c r="DW117" s="431"/>
      <c r="DX117" s="431"/>
      <c r="DY117" s="431"/>
      <c r="DZ117" s="431"/>
      <c r="EA117" s="431"/>
      <c r="EB117" s="431"/>
      <c r="EC117" s="431"/>
      <c r="ED117" s="431"/>
      <c r="EE117" s="431"/>
      <c r="EF117" s="431"/>
      <c r="EG117" s="431"/>
      <c r="EH117" s="431"/>
      <c r="EI117" s="434"/>
      <c r="EJ117" s="436"/>
      <c r="EK117" s="431"/>
      <c r="EL117" s="431"/>
      <c r="EM117" s="431"/>
      <c r="EN117" s="431"/>
      <c r="EO117" s="431"/>
      <c r="EP117" s="431"/>
      <c r="EQ117" s="431"/>
      <c r="ER117" s="435"/>
      <c r="ES117" s="435"/>
      <c r="ET117" s="435"/>
      <c r="EU117" s="435"/>
      <c r="EV117" s="435"/>
      <c r="EW117" s="435"/>
      <c r="EX117" s="435"/>
      <c r="EY117" s="435"/>
      <c r="EZ117" s="435"/>
      <c r="FA117" s="437"/>
      <c r="FB117" s="438"/>
      <c r="FC117" s="435"/>
      <c r="FD117" s="435"/>
      <c r="FE117" s="435"/>
      <c r="FF117" s="435"/>
      <c r="FG117" s="435"/>
      <c r="FH117" s="435"/>
      <c r="FI117" s="435"/>
      <c r="FJ117" s="435"/>
      <c r="FK117" s="435"/>
      <c r="FL117" s="435"/>
      <c r="FM117" s="435"/>
      <c r="FN117" s="435"/>
      <c r="FO117" s="435"/>
      <c r="FP117" s="435"/>
      <c r="FQ117" s="435"/>
      <c r="FR117" s="435"/>
      <c r="FS117" s="439"/>
      <c r="FT117" s="436"/>
      <c r="FU117" s="435"/>
      <c r="FV117" s="435"/>
      <c r="FW117" s="435"/>
      <c r="FX117" s="435"/>
      <c r="FY117" s="435"/>
      <c r="FZ117" s="435"/>
      <c r="GA117" s="435"/>
      <c r="GB117" s="435"/>
      <c r="GC117" s="435"/>
      <c r="GD117" s="435"/>
      <c r="GE117" s="435"/>
      <c r="GF117" s="435"/>
      <c r="GG117" s="435"/>
      <c r="GH117" s="435"/>
      <c r="GI117" s="435"/>
      <c r="GJ117" s="435"/>
      <c r="GK117" s="437"/>
      <c r="GL117" s="440"/>
      <c r="GM117" s="418">
        <f t="shared" si="20"/>
        <v>0</v>
      </c>
      <c r="GN117" s="418">
        <f t="shared" si="21"/>
        <v>0</v>
      </c>
      <c r="GO117" s="418">
        <f t="shared" si="22"/>
        <v>0</v>
      </c>
      <c r="GP117" s="418">
        <f t="shared" si="23"/>
        <v>0</v>
      </c>
      <c r="GQ117" s="418">
        <f t="shared" si="24"/>
        <v>0</v>
      </c>
      <c r="GR117" s="418">
        <f t="shared" si="25"/>
        <v>0</v>
      </c>
      <c r="GS117" s="418">
        <f t="shared" si="26"/>
        <v>0</v>
      </c>
      <c r="GT117" s="418">
        <f t="shared" si="27"/>
        <v>0</v>
      </c>
      <c r="GU117" s="418">
        <f t="shared" si="28"/>
        <v>0</v>
      </c>
      <c r="GV117" s="418">
        <f t="shared" si="29"/>
        <v>0</v>
      </c>
      <c r="GW117" s="425" t="str">
        <f>IF(GV117='Rregjistrimet 9 Vjeçare'!AH117,"Mire","Gabim")</f>
        <v>Mire</v>
      </c>
      <c r="GX117" s="418">
        <f t="shared" si="30"/>
        <v>0</v>
      </c>
      <c r="GY117" s="418">
        <f t="shared" si="31"/>
        <v>0</v>
      </c>
      <c r="GZ117" s="418">
        <f t="shared" si="32"/>
        <v>0</v>
      </c>
      <c r="HA117" s="418">
        <f t="shared" si="33"/>
        <v>0</v>
      </c>
      <c r="HB117" s="418">
        <f t="shared" si="34"/>
        <v>0</v>
      </c>
      <c r="HC117" s="418">
        <f t="shared" si="35"/>
        <v>0</v>
      </c>
      <c r="HD117" s="418">
        <f t="shared" si="36"/>
        <v>0</v>
      </c>
      <c r="HE117" s="418">
        <f t="shared" si="37"/>
        <v>0</v>
      </c>
      <c r="HF117" s="418">
        <f t="shared" si="38"/>
        <v>0</v>
      </c>
      <c r="HG117" s="418">
        <f t="shared" si="39"/>
        <v>0</v>
      </c>
      <c r="HH117" s="425" t="str">
        <f>IF(HG117='Rregjistrimet 9 Vjeçare'!AI117,"Mire","Gabim")</f>
        <v>Mire</v>
      </c>
    </row>
    <row r="118" spans="1:216" ht="14.1" customHeight="1">
      <c r="A118" s="3" t="s">
        <v>608</v>
      </c>
      <c r="B118" s="40" t="s">
        <v>609</v>
      </c>
      <c r="C118" s="37" t="s">
        <v>297</v>
      </c>
      <c r="D118" s="1" t="s">
        <v>297</v>
      </c>
      <c r="E118" s="4" t="s">
        <v>601</v>
      </c>
      <c r="F118" s="4" t="s">
        <v>610</v>
      </c>
      <c r="G118" s="4" t="s">
        <v>352</v>
      </c>
      <c r="H118" s="4" t="s">
        <v>353</v>
      </c>
      <c r="I118" s="1" t="s">
        <v>300</v>
      </c>
      <c r="J118" s="38" t="s">
        <v>301</v>
      </c>
      <c r="K118" s="38" t="s">
        <v>302</v>
      </c>
      <c r="L118" s="38"/>
      <c r="M118" s="38" t="s">
        <v>303</v>
      </c>
      <c r="N118" s="55"/>
      <c r="O118" s="84"/>
      <c r="P118" s="89">
        <v>8</v>
      </c>
      <c r="Q118" s="56">
        <v>2</v>
      </c>
      <c r="R118" s="56"/>
      <c r="S118" s="90"/>
      <c r="T118" s="86"/>
      <c r="U118" s="56"/>
      <c r="V118" s="56">
        <v>12</v>
      </c>
      <c r="W118" s="56">
        <v>8</v>
      </c>
      <c r="X118" s="56"/>
      <c r="Y118" s="95"/>
      <c r="Z118" s="89"/>
      <c r="AA118" s="56"/>
      <c r="AB118" s="56">
        <v>1</v>
      </c>
      <c r="AC118" s="56">
        <v>0</v>
      </c>
      <c r="AD118" s="56">
        <v>15</v>
      </c>
      <c r="AE118" s="56">
        <v>6</v>
      </c>
      <c r="AF118" s="56"/>
      <c r="AG118" s="90"/>
      <c r="AH118" s="86"/>
      <c r="AI118" s="56"/>
      <c r="AJ118" s="56"/>
      <c r="AK118" s="56"/>
      <c r="AL118" s="56">
        <v>1</v>
      </c>
      <c r="AM118" s="56">
        <v>0</v>
      </c>
      <c r="AN118" s="56">
        <v>18</v>
      </c>
      <c r="AO118" s="56">
        <v>14</v>
      </c>
      <c r="AP118" s="56"/>
      <c r="AQ118" s="95"/>
      <c r="AR118" s="89"/>
      <c r="AS118" s="56"/>
      <c r="AT118" s="56"/>
      <c r="AU118" s="56"/>
      <c r="AV118" s="56"/>
      <c r="AW118" s="56"/>
      <c r="AX118" s="56">
        <v>4</v>
      </c>
      <c r="AY118" s="56">
        <v>0</v>
      </c>
      <c r="AZ118" s="56">
        <v>13</v>
      </c>
      <c r="BA118" s="56">
        <v>10</v>
      </c>
      <c r="BB118" s="57"/>
      <c r="BC118" s="90"/>
      <c r="BD118" s="86"/>
      <c r="BE118" s="56"/>
      <c r="BF118" s="56"/>
      <c r="BG118" s="56"/>
      <c r="BH118" s="56"/>
      <c r="BI118" s="56"/>
      <c r="BJ118" s="56"/>
      <c r="BK118" s="56"/>
      <c r="BL118" s="56">
        <v>4</v>
      </c>
      <c r="BM118" s="56">
        <v>0</v>
      </c>
      <c r="BN118" s="56">
        <v>15</v>
      </c>
      <c r="BO118" s="56">
        <v>5</v>
      </c>
      <c r="BP118" s="56"/>
      <c r="BQ118" s="95"/>
      <c r="BR118" s="89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>
        <v>1</v>
      </c>
      <c r="CC118" s="56">
        <v>0</v>
      </c>
      <c r="CD118" s="56">
        <v>21</v>
      </c>
      <c r="CE118" s="56">
        <v>12</v>
      </c>
      <c r="CF118" s="56"/>
      <c r="CG118" s="90"/>
      <c r="CH118" s="8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>
        <v>1</v>
      </c>
      <c r="CU118" s="56">
        <v>0</v>
      </c>
      <c r="CV118" s="56">
        <v>22</v>
      </c>
      <c r="CW118" s="56">
        <v>13</v>
      </c>
      <c r="CX118" s="56"/>
      <c r="CY118" s="95"/>
      <c r="CZ118" s="89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>
        <v>1</v>
      </c>
      <c r="DO118" s="56">
        <v>0</v>
      </c>
      <c r="DP118" s="56">
        <v>14</v>
      </c>
      <c r="DQ118" s="90">
        <v>8</v>
      </c>
      <c r="DR118" s="8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>
        <v>1</v>
      </c>
      <c r="EI118" s="95">
        <v>0</v>
      </c>
      <c r="EJ118" s="102"/>
      <c r="EK118" s="56"/>
      <c r="EL118" s="56"/>
      <c r="EM118" s="56"/>
      <c r="EN118" s="56"/>
      <c r="EO118" s="56"/>
      <c r="EP118" s="56"/>
      <c r="EQ118" s="56"/>
      <c r="ER118" s="57"/>
      <c r="ES118" s="57"/>
      <c r="ET118" s="57"/>
      <c r="EU118" s="57"/>
      <c r="EV118" s="57"/>
      <c r="EW118" s="57"/>
      <c r="EX118" s="57"/>
      <c r="EY118" s="57"/>
      <c r="EZ118" s="57"/>
      <c r="FA118" s="101"/>
      <c r="FB118" s="100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103"/>
      <c r="FT118" s="102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101"/>
      <c r="GL118" s="153"/>
      <c r="GM118" s="3">
        <f t="shared" si="20"/>
        <v>8</v>
      </c>
      <c r="GN118" s="3">
        <f t="shared" si="21"/>
        <v>13</v>
      </c>
      <c r="GO118" s="3">
        <f t="shared" si="22"/>
        <v>16</v>
      </c>
      <c r="GP118" s="3">
        <f t="shared" si="23"/>
        <v>22</v>
      </c>
      <c r="GQ118" s="3">
        <f t="shared" si="24"/>
        <v>17</v>
      </c>
      <c r="GR118" s="3">
        <f t="shared" si="25"/>
        <v>16</v>
      </c>
      <c r="GS118" s="3">
        <f t="shared" si="26"/>
        <v>22</v>
      </c>
      <c r="GT118" s="3">
        <f t="shared" si="27"/>
        <v>23</v>
      </c>
      <c r="GU118" s="3">
        <f t="shared" si="28"/>
        <v>15</v>
      </c>
      <c r="GV118" s="3">
        <f t="shared" si="29"/>
        <v>152</v>
      </c>
      <c r="GW118" s="161" t="str">
        <f>IF(GV118='Rregjistrimet 9 Vjeçare'!AH118,"Mire","Gabim")</f>
        <v>Mire</v>
      </c>
      <c r="GX118" s="3">
        <f t="shared" si="30"/>
        <v>2</v>
      </c>
      <c r="GY118" s="3">
        <f t="shared" si="31"/>
        <v>8</v>
      </c>
      <c r="GZ118" s="3">
        <f t="shared" si="32"/>
        <v>6</v>
      </c>
      <c r="HA118" s="3">
        <f t="shared" si="33"/>
        <v>14</v>
      </c>
      <c r="HB118" s="3">
        <f t="shared" si="34"/>
        <v>10</v>
      </c>
      <c r="HC118" s="3">
        <f t="shared" si="35"/>
        <v>5</v>
      </c>
      <c r="HD118" s="3">
        <f t="shared" si="36"/>
        <v>12</v>
      </c>
      <c r="HE118" s="3">
        <f t="shared" si="37"/>
        <v>13</v>
      </c>
      <c r="HF118" s="3">
        <f t="shared" si="38"/>
        <v>8</v>
      </c>
      <c r="HG118" s="3">
        <f t="shared" si="39"/>
        <v>78</v>
      </c>
      <c r="HH118" s="161" t="str">
        <f>IF(HG118='Rregjistrimet 9 Vjeçare'!AI118,"Mire","Gabim")</f>
        <v>Mire</v>
      </c>
    </row>
    <row r="119" spans="1:216" ht="14.1" customHeight="1">
      <c r="A119" s="3" t="s">
        <v>611</v>
      </c>
      <c r="B119" s="40" t="s">
        <v>612</v>
      </c>
      <c r="C119" s="37" t="s">
        <v>297</v>
      </c>
      <c r="D119" s="1" t="s">
        <v>297</v>
      </c>
      <c r="E119" s="4" t="s">
        <v>601</v>
      </c>
      <c r="F119" s="4" t="s">
        <v>613</v>
      </c>
      <c r="G119" s="4" t="s">
        <v>352</v>
      </c>
      <c r="H119" s="4" t="s">
        <v>353</v>
      </c>
      <c r="I119" s="1" t="s">
        <v>300</v>
      </c>
      <c r="J119" s="38" t="s">
        <v>301</v>
      </c>
      <c r="K119" s="38" t="s">
        <v>302</v>
      </c>
      <c r="L119" s="38"/>
      <c r="M119" s="38" t="s">
        <v>303</v>
      </c>
      <c r="N119" s="55"/>
      <c r="O119" s="84"/>
      <c r="P119" s="89">
        <v>2</v>
      </c>
      <c r="Q119" s="56">
        <v>1</v>
      </c>
      <c r="R119" s="56"/>
      <c r="S119" s="90"/>
      <c r="T119" s="86"/>
      <c r="U119" s="56"/>
      <c r="V119" s="56">
        <v>4</v>
      </c>
      <c r="W119" s="56">
        <v>2</v>
      </c>
      <c r="X119" s="56"/>
      <c r="Y119" s="95"/>
      <c r="Z119" s="89"/>
      <c r="AA119" s="56"/>
      <c r="AB119" s="56"/>
      <c r="AC119" s="56"/>
      <c r="AD119" s="56">
        <v>6</v>
      </c>
      <c r="AE119" s="56">
        <v>3</v>
      </c>
      <c r="AF119" s="56"/>
      <c r="AG119" s="90"/>
      <c r="AH119" s="86"/>
      <c r="AI119" s="56"/>
      <c r="AJ119" s="56"/>
      <c r="AK119" s="56"/>
      <c r="AL119" s="56"/>
      <c r="AM119" s="56"/>
      <c r="AN119" s="56">
        <v>1</v>
      </c>
      <c r="AO119" s="56">
        <v>0</v>
      </c>
      <c r="AP119" s="56"/>
      <c r="AQ119" s="95"/>
      <c r="AR119" s="89"/>
      <c r="AS119" s="56"/>
      <c r="AT119" s="56"/>
      <c r="AU119" s="56"/>
      <c r="AV119" s="56"/>
      <c r="AW119" s="56"/>
      <c r="AX119" s="56"/>
      <c r="AY119" s="56"/>
      <c r="AZ119" s="56">
        <v>1</v>
      </c>
      <c r="BA119" s="56">
        <v>0</v>
      </c>
      <c r="BB119" s="57"/>
      <c r="BC119" s="90"/>
      <c r="BD119" s="8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>
        <v>9</v>
      </c>
      <c r="BO119" s="56">
        <v>2</v>
      </c>
      <c r="BP119" s="56">
        <v>1</v>
      </c>
      <c r="BQ119" s="95">
        <v>0</v>
      </c>
      <c r="BR119" s="89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>
        <v>1</v>
      </c>
      <c r="CC119" s="56">
        <v>0</v>
      </c>
      <c r="CD119" s="56">
        <v>8</v>
      </c>
      <c r="CE119" s="56">
        <v>7</v>
      </c>
      <c r="CF119" s="56"/>
      <c r="CG119" s="90"/>
      <c r="CH119" s="8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>
        <v>3</v>
      </c>
      <c r="CU119" s="56">
        <v>1</v>
      </c>
      <c r="CV119" s="56">
        <v>8</v>
      </c>
      <c r="CW119" s="56">
        <v>2</v>
      </c>
      <c r="CX119" s="56"/>
      <c r="CY119" s="95"/>
      <c r="CZ119" s="89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>
        <v>1</v>
      </c>
      <c r="DO119" s="56">
        <v>1</v>
      </c>
      <c r="DP119" s="56">
        <v>6</v>
      </c>
      <c r="DQ119" s="90">
        <v>3</v>
      </c>
      <c r="DR119" s="8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>
        <v>6</v>
      </c>
      <c r="EI119" s="95">
        <v>3</v>
      </c>
      <c r="EJ119" s="102"/>
      <c r="EK119" s="56"/>
      <c r="EL119" s="56"/>
      <c r="EM119" s="56"/>
      <c r="EN119" s="56"/>
      <c r="EO119" s="56"/>
      <c r="EP119" s="56"/>
      <c r="EQ119" s="56"/>
      <c r="ER119" s="57"/>
      <c r="ES119" s="57"/>
      <c r="ET119" s="57"/>
      <c r="EU119" s="57"/>
      <c r="EV119" s="57"/>
      <c r="EW119" s="57"/>
      <c r="EX119" s="57"/>
      <c r="EY119" s="57"/>
      <c r="EZ119" s="57"/>
      <c r="FA119" s="101"/>
      <c r="FB119" s="100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103"/>
      <c r="FT119" s="102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101"/>
      <c r="GL119" s="153"/>
      <c r="GM119" s="3">
        <f t="shared" si="20"/>
        <v>2</v>
      </c>
      <c r="GN119" s="3">
        <f t="shared" si="21"/>
        <v>4</v>
      </c>
      <c r="GO119" s="3">
        <f t="shared" si="22"/>
        <v>6</v>
      </c>
      <c r="GP119" s="3">
        <f t="shared" si="23"/>
        <v>1</v>
      </c>
      <c r="GQ119" s="3">
        <f t="shared" si="24"/>
        <v>1</v>
      </c>
      <c r="GR119" s="3">
        <f t="shared" si="25"/>
        <v>10</v>
      </c>
      <c r="GS119" s="3">
        <f t="shared" si="26"/>
        <v>12</v>
      </c>
      <c r="GT119" s="3">
        <f t="shared" si="27"/>
        <v>9</v>
      </c>
      <c r="GU119" s="3">
        <f t="shared" si="28"/>
        <v>12</v>
      </c>
      <c r="GV119" s="3">
        <f t="shared" si="29"/>
        <v>57</v>
      </c>
      <c r="GW119" s="161" t="str">
        <f>IF(GV119='Rregjistrimet 9 Vjeçare'!AH119,"Mire","Gabim")</f>
        <v>Mire</v>
      </c>
      <c r="GX119" s="3">
        <f t="shared" si="30"/>
        <v>1</v>
      </c>
      <c r="GY119" s="3">
        <f t="shared" si="31"/>
        <v>2</v>
      </c>
      <c r="GZ119" s="3">
        <f t="shared" si="32"/>
        <v>3</v>
      </c>
      <c r="HA119" s="3">
        <f t="shared" si="33"/>
        <v>0</v>
      </c>
      <c r="HB119" s="3">
        <f t="shared" si="34"/>
        <v>0</v>
      </c>
      <c r="HC119" s="3">
        <f t="shared" si="35"/>
        <v>2</v>
      </c>
      <c r="HD119" s="3">
        <f t="shared" si="36"/>
        <v>8</v>
      </c>
      <c r="HE119" s="3">
        <f t="shared" si="37"/>
        <v>3</v>
      </c>
      <c r="HF119" s="3">
        <f t="shared" si="38"/>
        <v>6</v>
      </c>
      <c r="HG119" s="3">
        <f t="shared" si="39"/>
        <v>25</v>
      </c>
      <c r="HH119" s="161" t="str">
        <f>IF(HG119='Rregjistrimet 9 Vjeçare'!AI119,"Mire","Gabim")</f>
        <v>Mire</v>
      </c>
    </row>
    <row r="120" spans="1:216" ht="14.1" customHeight="1">
      <c r="A120" s="3" t="s">
        <v>614</v>
      </c>
      <c r="B120" s="40" t="s">
        <v>612</v>
      </c>
      <c r="C120" s="37" t="s">
        <v>297</v>
      </c>
      <c r="D120" s="1" t="s">
        <v>297</v>
      </c>
      <c r="E120" s="4" t="s">
        <v>601</v>
      </c>
      <c r="F120" s="4" t="s">
        <v>615</v>
      </c>
      <c r="G120" s="4" t="s">
        <v>352</v>
      </c>
      <c r="H120" s="4" t="s">
        <v>353</v>
      </c>
      <c r="I120" s="1" t="s">
        <v>300</v>
      </c>
      <c r="J120" s="38" t="s">
        <v>50</v>
      </c>
      <c r="K120" s="38" t="s">
        <v>315</v>
      </c>
      <c r="L120" s="41" t="s">
        <v>614</v>
      </c>
      <c r="M120" s="38" t="s">
        <v>303</v>
      </c>
      <c r="N120" s="55"/>
      <c r="O120" s="84"/>
      <c r="P120" s="89">
        <v>5</v>
      </c>
      <c r="Q120" s="56">
        <v>3</v>
      </c>
      <c r="R120" s="56"/>
      <c r="S120" s="90"/>
      <c r="T120" s="86"/>
      <c r="U120" s="56"/>
      <c r="V120" s="56">
        <v>5</v>
      </c>
      <c r="W120" s="56">
        <v>2</v>
      </c>
      <c r="X120" s="56"/>
      <c r="Y120" s="95"/>
      <c r="Z120" s="89"/>
      <c r="AA120" s="56"/>
      <c r="AB120" s="56"/>
      <c r="AC120" s="56"/>
      <c r="AD120" s="56">
        <v>1</v>
      </c>
      <c r="AE120" s="56">
        <v>0</v>
      </c>
      <c r="AF120" s="56"/>
      <c r="AG120" s="90"/>
      <c r="AH120" s="86"/>
      <c r="AI120" s="56"/>
      <c r="AJ120" s="56"/>
      <c r="AK120" s="56"/>
      <c r="AL120" s="56"/>
      <c r="AM120" s="56"/>
      <c r="AN120" s="56">
        <v>1</v>
      </c>
      <c r="AO120" s="56">
        <v>0</v>
      </c>
      <c r="AP120" s="56"/>
      <c r="AQ120" s="95"/>
      <c r="AR120" s="89"/>
      <c r="AS120" s="56"/>
      <c r="AT120" s="56"/>
      <c r="AU120" s="56"/>
      <c r="AV120" s="56"/>
      <c r="AW120" s="56"/>
      <c r="AX120" s="56"/>
      <c r="AY120" s="56"/>
      <c r="AZ120" s="56">
        <v>2</v>
      </c>
      <c r="BA120" s="56">
        <v>1</v>
      </c>
      <c r="BB120" s="57"/>
      <c r="BC120" s="90"/>
      <c r="BD120" s="8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95"/>
      <c r="BR120" s="89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90"/>
      <c r="CH120" s="8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95"/>
      <c r="CZ120" s="89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90"/>
      <c r="DR120" s="8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95"/>
      <c r="EJ120" s="102"/>
      <c r="EK120" s="56"/>
      <c r="EL120" s="56"/>
      <c r="EM120" s="56"/>
      <c r="EN120" s="56"/>
      <c r="EO120" s="56"/>
      <c r="EP120" s="56"/>
      <c r="EQ120" s="56"/>
      <c r="ER120" s="57"/>
      <c r="ES120" s="57"/>
      <c r="ET120" s="57"/>
      <c r="EU120" s="57"/>
      <c r="EV120" s="57"/>
      <c r="EW120" s="57"/>
      <c r="EX120" s="57"/>
      <c r="EY120" s="57"/>
      <c r="EZ120" s="57"/>
      <c r="FA120" s="101"/>
      <c r="FB120" s="100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103"/>
      <c r="FT120" s="102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101"/>
      <c r="GL120" s="153"/>
      <c r="GM120" s="3">
        <f t="shared" si="20"/>
        <v>5</v>
      </c>
      <c r="GN120" s="3">
        <f t="shared" si="21"/>
        <v>5</v>
      </c>
      <c r="GO120" s="3">
        <f t="shared" si="22"/>
        <v>1</v>
      </c>
      <c r="GP120" s="3">
        <f t="shared" si="23"/>
        <v>1</v>
      </c>
      <c r="GQ120" s="3">
        <f t="shared" si="24"/>
        <v>2</v>
      </c>
      <c r="GR120" s="3">
        <f t="shared" si="25"/>
        <v>0</v>
      </c>
      <c r="GS120" s="3">
        <f t="shared" si="26"/>
        <v>0</v>
      </c>
      <c r="GT120" s="3">
        <f t="shared" si="27"/>
        <v>0</v>
      </c>
      <c r="GU120" s="3">
        <f t="shared" si="28"/>
        <v>0</v>
      </c>
      <c r="GV120" s="3">
        <f t="shared" si="29"/>
        <v>14</v>
      </c>
      <c r="GW120" s="161" t="str">
        <f>IF(GV120='Rregjistrimet 9 Vjeçare'!AH120,"Mire","Gabim")</f>
        <v>Mire</v>
      </c>
      <c r="GX120" s="3">
        <f t="shared" si="30"/>
        <v>3</v>
      </c>
      <c r="GY120" s="3">
        <f t="shared" si="31"/>
        <v>2</v>
      </c>
      <c r="GZ120" s="3">
        <f t="shared" si="32"/>
        <v>0</v>
      </c>
      <c r="HA120" s="3">
        <f t="shared" si="33"/>
        <v>0</v>
      </c>
      <c r="HB120" s="3">
        <f t="shared" si="34"/>
        <v>1</v>
      </c>
      <c r="HC120" s="3">
        <f t="shared" si="35"/>
        <v>0</v>
      </c>
      <c r="HD120" s="3">
        <f t="shared" si="36"/>
        <v>0</v>
      </c>
      <c r="HE120" s="3">
        <f t="shared" si="37"/>
        <v>0</v>
      </c>
      <c r="HF120" s="3">
        <f t="shared" si="38"/>
        <v>0</v>
      </c>
      <c r="HG120" s="3">
        <f t="shared" si="39"/>
        <v>6</v>
      </c>
      <c r="HH120" s="161" t="str">
        <f>IF(HG120='Rregjistrimet 9 Vjeçare'!AI120,"Mire","Gabim")</f>
        <v>Mire</v>
      </c>
    </row>
    <row r="121" spans="1:216" ht="14.1" customHeight="1">
      <c r="A121" s="3" t="s">
        <v>616</v>
      </c>
      <c r="B121" s="40" t="s">
        <v>617</v>
      </c>
      <c r="C121" s="37" t="s">
        <v>297</v>
      </c>
      <c r="D121" s="1" t="s">
        <v>297</v>
      </c>
      <c r="E121" s="4" t="s">
        <v>601</v>
      </c>
      <c r="F121" s="4" t="s">
        <v>618</v>
      </c>
      <c r="G121" s="4" t="s">
        <v>352</v>
      </c>
      <c r="H121" s="4" t="s">
        <v>353</v>
      </c>
      <c r="I121" s="1" t="s">
        <v>300</v>
      </c>
      <c r="J121" s="38" t="s">
        <v>301</v>
      </c>
      <c r="K121" s="38" t="s">
        <v>302</v>
      </c>
      <c r="L121" s="38"/>
      <c r="M121" s="38" t="s">
        <v>303</v>
      </c>
      <c r="N121" s="55"/>
      <c r="O121" s="84"/>
      <c r="P121" s="89">
        <v>6</v>
      </c>
      <c r="Q121" s="56">
        <v>2</v>
      </c>
      <c r="R121" s="56"/>
      <c r="S121" s="90"/>
      <c r="T121" s="86"/>
      <c r="U121" s="56"/>
      <c r="V121" s="56">
        <v>4</v>
      </c>
      <c r="W121" s="56">
        <v>3</v>
      </c>
      <c r="X121" s="56"/>
      <c r="Y121" s="95"/>
      <c r="Z121" s="89"/>
      <c r="AA121" s="56"/>
      <c r="AB121" s="56"/>
      <c r="AC121" s="56"/>
      <c r="AD121" s="56">
        <v>4</v>
      </c>
      <c r="AE121" s="56">
        <v>2</v>
      </c>
      <c r="AF121" s="56"/>
      <c r="AG121" s="90"/>
      <c r="AH121" s="86"/>
      <c r="AI121" s="56"/>
      <c r="AJ121" s="56"/>
      <c r="AK121" s="56"/>
      <c r="AL121" s="56"/>
      <c r="AM121" s="56"/>
      <c r="AN121" s="56">
        <v>6</v>
      </c>
      <c r="AO121" s="56">
        <v>4</v>
      </c>
      <c r="AP121" s="56"/>
      <c r="AQ121" s="95"/>
      <c r="AR121" s="89"/>
      <c r="AS121" s="56"/>
      <c r="AT121" s="56"/>
      <c r="AU121" s="56"/>
      <c r="AV121" s="56"/>
      <c r="AW121" s="56"/>
      <c r="AX121" s="56"/>
      <c r="AY121" s="56"/>
      <c r="AZ121" s="56">
        <v>4</v>
      </c>
      <c r="BA121" s="56">
        <v>2</v>
      </c>
      <c r="BB121" s="57"/>
      <c r="BC121" s="90"/>
      <c r="BD121" s="8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>
        <v>8</v>
      </c>
      <c r="BO121" s="56">
        <v>5</v>
      </c>
      <c r="BP121" s="56"/>
      <c r="BQ121" s="95"/>
      <c r="BR121" s="89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>
        <v>4</v>
      </c>
      <c r="CE121" s="56">
        <v>2</v>
      </c>
      <c r="CF121" s="56"/>
      <c r="CG121" s="90"/>
      <c r="CH121" s="8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>
        <v>7</v>
      </c>
      <c r="CW121" s="56">
        <v>5</v>
      </c>
      <c r="CX121" s="56"/>
      <c r="CY121" s="95"/>
      <c r="CZ121" s="89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>
        <v>7</v>
      </c>
      <c r="DQ121" s="90">
        <v>4</v>
      </c>
      <c r="DR121" s="8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95"/>
      <c r="EJ121" s="102"/>
      <c r="EK121" s="56"/>
      <c r="EL121" s="56"/>
      <c r="EM121" s="56"/>
      <c r="EN121" s="56"/>
      <c r="EO121" s="56"/>
      <c r="EP121" s="56"/>
      <c r="EQ121" s="56"/>
      <c r="ER121" s="57"/>
      <c r="ES121" s="57"/>
      <c r="ET121" s="57"/>
      <c r="EU121" s="57"/>
      <c r="EV121" s="57"/>
      <c r="EW121" s="57"/>
      <c r="EX121" s="57"/>
      <c r="EY121" s="57"/>
      <c r="EZ121" s="57"/>
      <c r="FA121" s="101"/>
      <c r="FB121" s="100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103"/>
      <c r="FT121" s="102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101"/>
      <c r="GL121" s="153"/>
      <c r="GM121" s="3">
        <f t="shared" si="20"/>
        <v>6</v>
      </c>
      <c r="GN121" s="3">
        <f t="shared" si="21"/>
        <v>4</v>
      </c>
      <c r="GO121" s="3">
        <f t="shared" si="22"/>
        <v>4</v>
      </c>
      <c r="GP121" s="3">
        <f t="shared" si="23"/>
        <v>6</v>
      </c>
      <c r="GQ121" s="3">
        <f t="shared" si="24"/>
        <v>4</v>
      </c>
      <c r="GR121" s="3">
        <f t="shared" si="25"/>
        <v>8</v>
      </c>
      <c r="GS121" s="3">
        <f t="shared" si="26"/>
        <v>4</v>
      </c>
      <c r="GT121" s="3">
        <f t="shared" si="27"/>
        <v>7</v>
      </c>
      <c r="GU121" s="3">
        <f t="shared" si="28"/>
        <v>7</v>
      </c>
      <c r="GV121" s="3">
        <f t="shared" si="29"/>
        <v>50</v>
      </c>
      <c r="GW121" s="161" t="str">
        <f>IF(GV121='Rregjistrimet 9 Vjeçare'!AH121,"Mire","Gabim")</f>
        <v>Mire</v>
      </c>
      <c r="GX121" s="3">
        <f t="shared" si="30"/>
        <v>2</v>
      </c>
      <c r="GY121" s="3">
        <f t="shared" si="31"/>
        <v>3</v>
      </c>
      <c r="GZ121" s="3">
        <f t="shared" si="32"/>
        <v>2</v>
      </c>
      <c r="HA121" s="3">
        <f t="shared" si="33"/>
        <v>4</v>
      </c>
      <c r="HB121" s="3">
        <f t="shared" si="34"/>
        <v>2</v>
      </c>
      <c r="HC121" s="3">
        <f t="shared" si="35"/>
        <v>5</v>
      </c>
      <c r="HD121" s="3">
        <f t="shared" si="36"/>
        <v>2</v>
      </c>
      <c r="HE121" s="3">
        <f t="shared" si="37"/>
        <v>5</v>
      </c>
      <c r="HF121" s="3">
        <f t="shared" si="38"/>
        <v>4</v>
      </c>
      <c r="HG121" s="3">
        <f t="shared" si="39"/>
        <v>29</v>
      </c>
      <c r="HH121" s="161" t="str">
        <f>IF(HG121='Rregjistrimet 9 Vjeçare'!AI121,"Mire","Gabim")</f>
        <v>Mire</v>
      </c>
    </row>
    <row r="122" spans="1:216" ht="14.1" customHeight="1">
      <c r="A122" s="3" t="s">
        <v>1226</v>
      </c>
      <c r="B122" s="40" t="s">
        <v>1220</v>
      </c>
      <c r="C122" s="37" t="s">
        <v>297</v>
      </c>
      <c r="D122" s="1" t="s">
        <v>297</v>
      </c>
      <c r="E122" s="4" t="s">
        <v>621</v>
      </c>
      <c r="F122" s="4" t="s">
        <v>622</v>
      </c>
      <c r="G122" s="4" t="s">
        <v>352</v>
      </c>
      <c r="H122" s="4" t="s">
        <v>353</v>
      </c>
      <c r="I122" s="1" t="s">
        <v>300</v>
      </c>
      <c r="J122" s="38" t="s">
        <v>339</v>
      </c>
      <c r="K122" s="38" t="s">
        <v>340</v>
      </c>
      <c r="L122" s="41"/>
      <c r="M122" s="38" t="s">
        <v>303</v>
      </c>
      <c r="N122" s="55"/>
      <c r="O122" s="84"/>
      <c r="P122" s="89">
        <v>15</v>
      </c>
      <c r="Q122" s="56">
        <v>5</v>
      </c>
      <c r="R122" s="56"/>
      <c r="S122" s="90"/>
      <c r="T122" s="86"/>
      <c r="U122" s="56"/>
      <c r="V122" s="56">
        <v>10</v>
      </c>
      <c r="W122" s="56">
        <v>5</v>
      </c>
      <c r="X122" s="56"/>
      <c r="Y122" s="95"/>
      <c r="Z122" s="89"/>
      <c r="AA122" s="56"/>
      <c r="AB122" s="56"/>
      <c r="AC122" s="56"/>
      <c r="AD122" s="56">
        <v>16</v>
      </c>
      <c r="AE122" s="56">
        <v>8</v>
      </c>
      <c r="AF122" s="56"/>
      <c r="AG122" s="90"/>
      <c r="AH122" s="86"/>
      <c r="AI122" s="56"/>
      <c r="AJ122" s="56"/>
      <c r="AK122" s="56"/>
      <c r="AL122" s="56"/>
      <c r="AM122" s="56"/>
      <c r="AN122" s="56">
        <v>20</v>
      </c>
      <c r="AO122" s="56">
        <v>9</v>
      </c>
      <c r="AP122" s="56"/>
      <c r="AQ122" s="95"/>
      <c r="AR122" s="89"/>
      <c r="AS122" s="56"/>
      <c r="AT122" s="56"/>
      <c r="AU122" s="56"/>
      <c r="AV122" s="56"/>
      <c r="AW122" s="56"/>
      <c r="AX122" s="56"/>
      <c r="AY122" s="56"/>
      <c r="AZ122" s="56">
        <v>25</v>
      </c>
      <c r="BA122" s="56">
        <v>10</v>
      </c>
      <c r="BB122" s="57"/>
      <c r="BC122" s="90"/>
      <c r="BD122" s="8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>
        <v>31</v>
      </c>
      <c r="BO122" s="56">
        <v>20</v>
      </c>
      <c r="BP122" s="56"/>
      <c r="BQ122" s="95"/>
      <c r="BR122" s="89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>
        <v>1</v>
      </c>
      <c r="CC122" s="56">
        <v>0</v>
      </c>
      <c r="CD122" s="56"/>
      <c r="CE122" s="56"/>
      <c r="CF122" s="56"/>
      <c r="CG122" s="90"/>
      <c r="CH122" s="8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>
        <v>50</v>
      </c>
      <c r="CU122" s="56">
        <v>22</v>
      </c>
      <c r="CV122" s="56"/>
      <c r="CW122" s="56"/>
      <c r="CX122" s="56"/>
      <c r="CY122" s="95"/>
      <c r="CZ122" s="89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>
        <v>3</v>
      </c>
      <c r="DM122" s="56">
        <v>0</v>
      </c>
      <c r="DN122" s="56"/>
      <c r="DO122" s="56"/>
      <c r="DP122" s="56"/>
      <c r="DQ122" s="90"/>
      <c r="DR122" s="8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>
        <v>47</v>
      </c>
      <c r="EG122" s="56">
        <v>19</v>
      </c>
      <c r="EH122" s="56"/>
      <c r="EI122" s="95"/>
      <c r="EJ122" s="102"/>
      <c r="EK122" s="56"/>
      <c r="EL122" s="56"/>
      <c r="EM122" s="56"/>
      <c r="EN122" s="56"/>
      <c r="EO122" s="56"/>
      <c r="EP122" s="56"/>
      <c r="EQ122" s="56"/>
      <c r="ER122" s="57"/>
      <c r="ES122" s="57"/>
      <c r="ET122" s="57"/>
      <c r="EU122" s="57"/>
      <c r="EV122" s="57"/>
      <c r="EW122" s="57"/>
      <c r="EX122" s="57"/>
      <c r="EY122" s="57"/>
      <c r="EZ122" s="57">
        <v>49</v>
      </c>
      <c r="FA122" s="101">
        <v>20</v>
      </c>
      <c r="FB122" s="100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>
        <v>2</v>
      </c>
      <c r="FS122" s="103">
        <v>1</v>
      </c>
      <c r="FT122" s="102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101"/>
      <c r="GL122" s="153"/>
      <c r="GM122" s="3">
        <f t="shared" si="20"/>
        <v>15</v>
      </c>
      <c r="GN122" s="3">
        <f t="shared" si="21"/>
        <v>10</v>
      </c>
      <c r="GO122" s="3">
        <f t="shared" si="22"/>
        <v>16</v>
      </c>
      <c r="GP122" s="3">
        <f t="shared" si="23"/>
        <v>20</v>
      </c>
      <c r="GQ122" s="3">
        <f t="shared" si="24"/>
        <v>25</v>
      </c>
      <c r="GR122" s="3">
        <f t="shared" si="25"/>
        <v>32</v>
      </c>
      <c r="GS122" s="3">
        <f t="shared" si="26"/>
        <v>53</v>
      </c>
      <c r="GT122" s="3">
        <f t="shared" si="27"/>
        <v>47</v>
      </c>
      <c r="GU122" s="3">
        <f t="shared" si="28"/>
        <v>51</v>
      </c>
      <c r="GV122" s="3">
        <f t="shared" si="29"/>
        <v>269</v>
      </c>
      <c r="GW122" s="161" t="str">
        <f>IF(GV122='Rregjistrimet 9 Vjeçare'!AH122,"Mire","Gabim")</f>
        <v>Mire</v>
      </c>
      <c r="GX122" s="3">
        <f t="shared" si="30"/>
        <v>5</v>
      </c>
      <c r="GY122" s="3">
        <f t="shared" si="31"/>
        <v>5</v>
      </c>
      <c r="GZ122" s="3">
        <f t="shared" si="32"/>
        <v>8</v>
      </c>
      <c r="HA122" s="3">
        <f t="shared" si="33"/>
        <v>9</v>
      </c>
      <c r="HB122" s="3">
        <f t="shared" si="34"/>
        <v>10</v>
      </c>
      <c r="HC122" s="3">
        <f t="shared" si="35"/>
        <v>20</v>
      </c>
      <c r="HD122" s="3">
        <f t="shared" si="36"/>
        <v>22</v>
      </c>
      <c r="HE122" s="3">
        <f t="shared" si="37"/>
        <v>19</v>
      </c>
      <c r="HF122" s="3">
        <f t="shared" si="38"/>
        <v>21</v>
      </c>
      <c r="HG122" s="3">
        <f t="shared" si="39"/>
        <v>119</v>
      </c>
      <c r="HH122" s="161" t="str">
        <f>IF(HG122='Rregjistrimet 9 Vjeçare'!AI122,"Mire","Gabim")</f>
        <v>Mire</v>
      </c>
    </row>
    <row r="123" spans="1:216" ht="14.1" customHeight="1">
      <c r="A123" s="3" t="s">
        <v>623</v>
      </c>
      <c r="B123" s="40" t="s">
        <v>1220</v>
      </c>
      <c r="C123" s="37" t="s">
        <v>297</v>
      </c>
      <c r="D123" s="1" t="s">
        <v>297</v>
      </c>
      <c r="E123" s="4" t="s">
        <v>621</v>
      </c>
      <c r="F123" s="4" t="s">
        <v>624</v>
      </c>
      <c r="G123" s="4" t="s">
        <v>352</v>
      </c>
      <c r="H123" s="4" t="s">
        <v>353</v>
      </c>
      <c r="I123" s="1" t="s">
        <v>300</v>
      </c>
      <c r="J123" s="38" t="s">
        <v>50</v>
      </c>
      <c r="K123" s="38" t="s">
        <v>315</v>
      </c>
      <c r="L123" s="38" t="s">
        <v>619</v>
      </c>
      <c r="M123" s="38" t="s">
        <v>303</v>
      </c>
      <c r="N123" s="55"/>
      <c r="O123" s="84"/>
      <c r="P123" s="89">
        <v>1</v>
      </c>
      <c r="Q123" s="56">
        <v>1</v>
      </c>
      <c r="R123" s="56"/>
      <c r="S123" s="90"/>
      <c r="T123" s="86"/>
      <c r="U123" s="56"/>
      <c r="V123" s="56"/>
      <c r="W123" s="56"/>
      <c r="X123" s="56"/>
      <c r="Y123" s="95"/>
      <c r="Z123" s="89"/>
      <c r="AA123" s="56"/>
      <c r="AB123" s="56"/>
      <c r="AC123" s="56"/>
      <c r="AD123" s="56"/>
      <c r="AE123" s="56"/>
      <c r="AF123" s="56"/>
      <c r="AG123" s="90"/>
      <c r="AH123" s="86"/>
      <c r="AI123" s="56"/>
      <c r="AJ123" s="56"/>
      <c r="AK123" s="56"/>
      <c r="AL123" s="56"/>
      <c r="AM123" s="56"/>
      <c r="AN123" s="56">
        <v>5</v>
      </c>
      <c r="AO123" s="56">
        <v>3</v>
      </c>
      <c r="AP123" s="56"/>
      <c r="AQ123" s="95"/>
      <c r="AR123" s="89"/>
      <c r="AS123" s="56"/>
      <c r="AT123" s="56"/>
      <c r="AU123" s="56"/>
      <c r="AV123" s="56"/>
      <c r="AW123" s="56"/>
      <c r="AX123" s="56"/>
      <c r="AY123" s="56"/>
      <c r="AZ123" s="56">
        <v>4</v>
      </c>
      <c r="BA123" s="56">
        <v>1</v>
      </c>
      <c r="BB123" s="57"/>
      <c r="BC123" s="90"/>
      <c r="BD123" s="8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95"/>
      <c r="BR123" s="89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90"/>
      <c r="CH123" s="8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95"/>
      <c r="CZ123" s="89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90"/>
      <c r="DR123" s="8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95"/>
      <c r="EJ123" s="102"/>
      <c r="EK123" s="56"/>
      <c r="EL123" s="56"/>
      <c r="EM123" s="56"/>
      <c r="EN123" s="56"/>
      <c r="EO123" s="56"/>
      <c r="EP123" s="56"/>
      <c r="EQ123" s="56"/>
      <c r="ER123" s="57"/>
      <c r="ES123" s="57"/>
      <c r="ET123" s="57"/>
      <c r="EU123" s="57"/>
      <c r="EV123" s="57"/>
      <c r="EW123" s="57"/>
      <c r="EX123" s="57"/>
      <c r="EY123" s="57"/>
      <c r="EZ123" s="57"/>
      <c r="FA123" s="101"/>
      <c r="FB123" s="100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103"/>
      <c r="FT123" s="102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101"/>
      <c r="GL123" s="153"/>
      <c r="GM123" s="3">
        <f t="shared" si="20"/>
        <v>1</v>
      </c>
      <c r="GN123" s="3">
        <f t="shared" si="21"/>
        <v>0</v>
      </c>
      <c r="GO123" s="3">
        <f t="shared" si="22"/>
        <v>0</v>
      </c>
      <c r="GP123" s="3">
        <f t="shared" si="23"/>
        <v>5</v>
      </c>
      <c r="GQ123" s="3">
        <f t="shared" si="24"/>
        <v>4</v>
      </c>
      <c r="GR123" s="3">
        <f t="shared" si="25"/>
        <v>0</v>
      </c>
      <c r="GS123" s="3">
        <f t="shared" si="26"/>
        <v>0</v>
      </c>
      <c r="GT123" s="3">
        <f t="shared" si="27"/>
        <v>0</v>
      </c>
      <c r="GU123" s="3">
        <f t="shared" si="28"/>
        <v>0</v>
      </c>
      <c r="GV123" s="3">
        <f t="shared" si="29"/>
        <v>10</v>
      </c>
      <c r="GW123" s="161" t="str">
        <f>IF(GV123='Rregjistrimet 9 Vjeçare'!AH123,"Mire","Gabim")</f>
        <v>Mire</v>
      </c>
      <c r="GX123" s="3">
        <f t="shared" si="30"/>
        <v>1</v>
      </c>
      <c r="GY123" s="3">
        <f t="shared" si="31"/>
        <v>0</v>
      </c>
      <c r="GZ123" s="3">
        <f t="shared" si="32"/>
        <v>0</v>
      </c>
      <c r="HA123" s="3">
        <f t="shared" si="33"/>
        <v>3</v>
      </c>
      <c r="HB123" s="3">
        <f t="shared" si="34"/>
        <v>1</v>
      </c>
      <c r="HC123" s="3">
        <f t="shared" si="35"/>
        <v>0</v>
      </c>
      <c r="HD123" s="3">
        <f t="shared" si="36"/>
        <v>0</v>
      </c>
      <c r="HE123" s="3">
        <f t="shared" si="37"/>
        <v>0</v>
      </c>
      <c r="HF123" s="3">
        <f t="shared" si="38"/>
        <v>0</v>
      </c>
      <c r="HG123" s="3">
        <f t="shared" si="39"/>
        <v>5</v>
      </c>
      <c r="HH123" s="161" t="str">
        <f>IF(HG123='Rregjistrimet 9 Vjeçare'!AI123,"Mire","Gabim")</f>
        <v>Mire</v>
      </c>
    </row>
    <row r="124" spans="1:216" ht="14.1" customHeight="1">
      <c r="A124" s="3" t="s">
        <v>625</v>
      </c>
      <c r="B124" s="40" t="s">
        <v>1220</v>
      </c>
      <c r="C124" s="37" t="s">
        <v>297</v>
      </c>
      <c r="D124" s="1" t="s">
        <v>297</v>
      </c>
      <c r="E124" s="4" t="s">
        <v>621</v>
      </c>
      <c r="F124" s="4" t="s">
        <v>626</v>
      </c>
      <c r="G124" s="4" t="s">
        <v>352</v>
      </c>
      <c r="H124" s="4" t="s">
        <v>353</v>
      </c>
      <c r="I124" s="1" t="s">
        <v>300</v>
      </c>
      <c r="J124" s="38" t="s">
        <v>50</v>
      </c>
      <c r="K124" s="38" t="s">
        <v>315</v>
      </c>
      <c r="L124" s="38" t="s">
        <v>619</v>
      </c>
      <c r="M124" s="38" t="s">
        <v>303</v>
      </c>
      <c r="N124" s="55"/>
      <c r="O124" s="84"/>
      <c r="P124" s="89">
        <v>1</v>
      </c>
      <c r="Q124" s="56">
        <v>0</v>
      </c>
      <c r="R124" s="56"/>
      <c r="S124" s="90"/>
      <c r="T124" s="86"/>
      <c r="U124" s="56"/>
      <c r="V124" s="56">
        <v>3</v>
      </c>
      <c r="W124" s="56">
        <v>2</v>
      </c>
      <c r="X124" s="56"/>
      <c r="Y124" s="95"/>
      <c r="Z124" s="89"/>
      <c r="AA124" s="56"/>
      <c r="AB124" s="56"/>
      <c r="AC124" s="56"/>
      <c r="AD124" s="56">
        <v>2</v>
      </c>
      <c r="AE124" s="56">
        <v>0</v>
      </c>
      <c r="AF124" s="56"/>
      <c r="AG124" s="90"/>
      <c r="AH124" s="86"/>
      <c r="AI124" s="56"/>
      <c r="AJ124" s="56"/>
      <c r="AK124" s="56"/>
      <c r="AL124" s="56"/>
      <c r="AM124" s="56"/>
      <c r="AN124" s="56"/>
      <c r="AO124" s="56"/>
      <c r="AP124" s="56"/>
      <c r="AQ124" s="95"/>
      <c r="AR124" s="89"/>
      <c r="AS124" s="56"/>
      <c r="AT124" s="56"/>
      <c r="AU124" s="56"/>
      <c r="AV124" s="56"/>
      <c r="AW124" s="56"/>
      <c r="AX124" s="56"/>
      <c r="AY124" s="56"/>
      <c r="AZ124" s="56">
        <v>3</v>
      </c>
      <c r="BA124" s="56">
        <v>2</v>
      </c>
      <c r="BB124" s="57"/>
      <c r="BC124" s="90"/>
      <c r="BD124" s="8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95"/>
      <c r="BR124" s="89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90"/>
      <c r="CH124" s="8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95"/>
      <c r="CZ124" s="89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90"/>
      <c r="DR124" s="8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95"/>
      <c r="EJ124" s="102"/>
      <c r="EK124" s="56"/>
      <c r="EL124" s="56"/>
      <c r="EM124" s="56"/>
      <c r="EN124" s="56"/>
      <c r="EO124" s="56"/>
      <c r="EP124" s="56"/>
      <c r="EQ124" s="56"/>
      <c r="ER124" s="57"/>
      <c r="ES124" s="57"/>
      <c r="ET124" s="57"/>
      <c r="EU124" s="57"/>
      <c r="EV124" s="57"/>
      <c r="EW124" s="57"/>
      <c r="EX124" s="57"/>
      <c r="EY124" s="57"/>
      <c r="EZ124" s="57"/>
      <c r="FA124" s="101"/>
      <c r="FB124" s="100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103"/>
      <c r="FT124" s="102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101"/>
      <c r="GL124" s="153"/>
      <c r="GM124" s="3">
        <f t="shared" si="20"/>
        <v>1</v>
      </c>
      <c r="GN124" s="3">
        <f t="shared" si="21"/>
        <v>3</v>
      </c>
      <c r="GO124" s="3">
        <f t="shared" si="22"/>
        <v>2</v>
      </c>
      <c r="GP124" s="3">
        <f t="shared" si="23"/>
        <v>0</v>
      </c>
      <c r="GQ124" s="3">
        <f t="shared" si="24"/>
        <v>3</v>
      </c>
      <c r="GR124" s="3">
        <f t="shared" si="25"/>
        <v>0</v>
      </c>
      <c r="GS124" s="3">
        <f t="shared" si="26"/>
        <v>0</v>
      </c>
      <c r="GT124" s="3">
        <f t="shared" si="27"/>
        <v>0</v>
      </c>
      <c r="GU124" s="3">
        <f t="shared" si="28"/>
        <v>0</v>
      </c>
      <c r="GV124" s="3">
        <f t="shared" si="29"/>
        <v>9</v>
      </c>
      <c r="GW124" s="161" t="str">
        <f>IF(GV124='Rregjistrimet 9 Vjeçare'!AH124,"Mire","Gabim")</f>
        <v>Mire</v>
      </c>
      <c r="GX124" s="3">
        <f t="shared" si="30"/>
        <v>0</v>
      </c>
      <c r="GY124" s="3">
        <f t="shared" si="31"/>
        <v>2</v>
      </c>
      <c r="GZ124" s="3">
        <f t="shared" si="32"/>
        <v>0</v>
      </c>
      <c r="HA124" s="3">
        <f t="shared" si="33"/>
        <v>0</v>
      </c>
      <c r="HB124" s="3">
        <f t="shared" si="34"/>
        <v>2</v>
      </c>
      <c r="HC124" s="3">
        <f t="shared" si="35"/>
        <v>0</v>
      </c>
      <c r="HD124" s="3">
        <f t="shared" si="36"/>
        <v>0</v>
      </c>
      <c r="HE124" s="3">
        <f t="shared" si="37"/>
        <v>0</v>
      </c>
      <c r="HF124" s="3">
        <f t="shared" si="38"/>
        <v>0</v>
      </c>
      <c r="HG124" s="3">
        <f t="shared" si="39"/>
        <v>4</v>
      </c>
      <c r="HH124" s="161" t="str">
        <f>IF(HG124='Rregjistrimet 9 Vjeçare'!AI124,"Mire","Gabim")</f>
        <v>Mire</v>
      </c>
    </row>
    <row r="125" spans="1:216" ht="14.1" customHeight="1">
      <c r="A125" s="3" t="s">
        <v>627</v>
      </c>
      <c r="B125" s="40" t="s">
        <v>1220</v>
      </c>
      <c r="C125" s="37" t="s">
        <v>297</v>
      </c>
      <c r="D125" s="1" t="s">
        <v>297</v>
      </c>
      <c r="E125" s="4" t="s">
        <v>621</v>
      </c>
      <c r="F125" s="4" t="s">
        <v>628</v>
      </c>
      <c r="G125" s="4" t="s">
        <v>352</v>
      </c>
      <c r="H125" s="4" t="s">
        <v>353</v>
      </c>
      <c r="I125" s="1" t="s">
        <v>300</v>
      </c>
      <c r="J125" s="38" t="s">
        <v>50</v>
      </c>
      <c r="K125" s="38" t="s">
        <v>315</v>
      </c>
      <c r="L125" s="38" t="s">
        <v>619</v>
      </c>
      <c r="M125" s="38" t="s">
        <v>303</v>
      </c>
      <c r="N125" s="55"/>
      <c r="O125" s="84"/>
      <c r="P125" s="89"/>
      <c r="Q125" s="56"/>
      <c r="R125" s="56"/>
      <c r="S125" s="90"/>
      <c r="T125" s="86"/>
      <c r="U125" s="56"/>
      <c r="V125" s="56">
        <v>3</v>
      </c>
      <c r="W125" s="56">
        <v>0</v>
      </c>
      <c r="X125" s="56"/>
      <c r="Y125" s="95"/>
      <c r="Z125" s="89"/>
      <c r="AA125" s="56"/>
      <c r="AB125" s="56"/>
      <c r="AC125" s="56"/>
      <c r="AD125" s="56"/>
      <c r="AE125" s="56"/>
      <c r="AF125" s="56"/>
      <c r="AG125" s="90"/>
      <c r="AH125" s="86"/>
      <c r="AI125" s="56"/>
      <c r="AJ125" s="56"/>
      <c r="AK125" s="56"/>
      <c r="AL125" s="56"/>
      <c r="AM125" s="56"/>
      <c r="AN125" s="56">
        <v>2</v>
      </c>
      <c r="AO125" s="56">
        <v>0</v>
      </c>
      <c r="AP125" s="56"/>
      <c r="AQ125" s="95"/>
      <c r="AR125" s="89"/>
      <c r="AS125" s="56"/>
      <c r="AT125" s="56"/>
      <c r="AU125" s="56"/>
      <c r="AV125" s="56"/>
      <c r="AW125" s="56"/>
      <c r="AX125" s="56"/>
      <c r="AY125" s="56"/>
      <c r="AZ125" s="56">
        <v>3</v>
      </c>
      <c r="BA125" s="56">
        <v>0</v>
      </c>
      <c r="BB125" s="57"/>
      <c r="BC125" s="90"/>
      <c r="BD125" s="8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95"/>
      <c r="BR125" s="89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90"/>
      <c r="CH125" s="8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95"/>
      <c r="CZ125" s="89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90"/>
      <c r="DR125" s="8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95"/>
      <c r="EJ125" s="102"/>
      <c r="EK125" s="56"/>
      <c r="EL125" s="56"/>
      <c r="EM125" s="56"/>
      <c r="EN125" s="56"/>
      <c r="EO125" s="56"/>
      <c r="EP125" s="56"/>
      <c r="EQ125" s="56"/>
      <c r="ER125" s="57"/>
      <c r="ES125" s="57"/>
      <c r="ET125" s="57"/>
      <c r="EU125" s="57"/>
      <c r="EV125" s="57"/>
      <c r="EW125" s="57"/>
      <c r="EX125" s="57"/>
      <c r="EY125" s="57"/>
      <c r="EZ125" s="57"/>
      <c r="FA125" s="101"/>
      <c r="FB125" s="100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103"/>
      <c r="FT125" s="102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101"/>
      <c r="GL125" s="153"/>
      <c r="GM125" s="3">
        <f t="shared" si="20"/>
        <v>0</v>
      </c>
      <c r="GN125" s="3">
        <f t="shared" si="21"/>
        <v>3</v>
      </c>
      <c r="GO125" s="3">
        <f t="shared" si="22"/>
        <v>0</v>
      </c>
      <c r="GP125" s="3">
        <f t="shared" si="23"/>
        <v>2</v>
      </c>
      <c r="GQ125" s="3">
        <f t="shared" si="24"/>
        <v>3</v>
      </c>
      <c r="GR125" s="3">
        <f t="shared" si="25"/>
        <v>0</v>
      </c>
      <c r="GS125" s="3">
        <f t="shared" si="26"/>
        <v>0</v>
      </c>
      <c r="GT125" s="3">
        <f t="shared" si="27"/>
        <v>0</v>
      </c>
      <c r="GU125" s="3">
        <f t="shared" si="28"/>
        <v>0</v>
      </c>
      <c r="GV125" s="3">
        <f t="shared" si="29"/>
        <v>8</v>
      </c>
      <c r="GW125" s="161" t="str">
        <f>IF(GV125='Rregjistrimet 9 Vjeçare'!AH125,"Mire","Gabim")</f>
        <v>Mire</v>
      </c>
      <c r="GX125" s="3">
        <f t="shared" si="30"/>
        <v>0</v>
      </c>
      <c r="GY125" s="3">
        <f t="shared" si="31"/>
        <v>0</v>
      </c>
      <c r="GZ125" s="3">
        <f t="shared" si="32"/>
        <v>0</v>
      </c>
      <c r="HA125" s="3">
        <f t="shared" si="33"/>
        <v>0</v>
      </c>
      <c r="HB125" s="3">
        <f t="shared" si="34"/>
        <v>0</v>
      </c>
      <c r="HC125" s="3">
        <f t="shared" si="35"/>
        <v>0</v>
      </c>
      <c r="HD125" s="3">
        <f t="shared" si="36"/>
        <v>0</v>
      </c>
      <c r="HE125" s="3">
        <f t="shared" si="37"/>
        <v>0</v>
      </c>
      <c r="HF125" s="3">
        <f t="shared" si="38"/>
        <v>0</v>
      </c>
      <c r="HG125" s="3">
        <f t="shared" si="39"/>
        <v>0</v>
      </c>
      <c r="HH125" s="161" t="str">
        <f>IF(HG125='Rregjistrimet 9 Vjeçare'!AI125,"Mire","Gabim")</f>
        <v>Mire</v>
      </c>
    </row>
    <row r="126" spans="1:216" ht="14.1" customHeight="1">
      <c r="A126" s="3" t="s">
        <v>629</v>
      </c>
      <c r="B126" s="40" t="s">
        <v>1220</v>
      </c>
      <c r="C126" s="37" t="s">
        <v>297</v>
      </c>
      <c r="D126" s="1" t="s">
        <v>297</v>
      </c>
      <c r="E126" s="4" t="s">
        <v>621</v>
      </c>
      <c r="F126" s="4" t="s">
        <v>630</v>
      </c>
      <c r="G126" s="4" t="s">
        <v>352</v>
      </c>
      <c r="H126" s="4" t="s">
        <v>353</v>
      </c>
      <c r="I126" s="1" t="s">
        <v>300</v>
      </c>
      <c r="J126" s="38" t="s">
        <v>50</v>
      </c>
      <c r="K126" s="38" t="s">
        <v>315</v>
      </c>
      <c r="L126" s="38" t="s">
        <v>619</v>
      </c>
      <c r="M126" s="38" t="s">
        <v>303</v>
      </c>
      <c r="N126" s="55"/>
      <c r="O126" s="84"/>
      <c r="P126" s="89">
        <v>2</v>
      </c>
      <c r="Q126" s="56">
        <v>2</v>
      </c>
      <c r="R126" s="56"/>
      <c r="S126" s="90"/>
      <c r="T126" s="86"/>
      <c r="U126" s="56"/>
      <c r="V126" s="56">
        <v>1</v>
      </c>
      <c r="W126" s="56">
        <v>0</v>
      </c>
      <c r="X126" s="56"/>
      <c r="Y126" s="95"/>
      <c r="Z126" s="89"/>
      <c r="AA126" s="56"/>
      <c r="AB126" s="56"/>
      <c r="AC126" s="56"/>
      <c r="AD126" s="56">
        <v>4</v>
      </c>
      <c r="AE126" s="56">
        <v>0</v>
      </c>
      <c r="AF126" s="56"/>
      <c r="AG126" s="90"/>
      <c r="AH126" s="86"/>
      <c r="AI126" s="56"/>
      <c r="AJ126" s="56"/>
      <c r="AK126" s="56"/>
      <c r="AL126" s="56"/>
      <c r="AM126" s="56"/>
      <c r="AN126" s="56">
        <v>2</v>
      </c>
      <c r="AO126" s="56">
        <v>1</v>
      </c>
      <c r="AP126" s="56"/>
      <c r="AQ126" s="95"/>
      <c r="AR126" s="89"/>
      <c r="AS126" s="56"/>
      <c r="AT126" s="56"/>
      <c r="AU126" s="56"/>
      <c r="AV126" s="56"/>
      <c r="AW126" s="56"/>
      <c r="AX126" s="56"/>
      <c r="AY126" s="56"/>
      <c r="AZ126" s="56">
        <v>2</v>
      </c>
      <c r="BA126" s="56">
        <v>2</v>
      </c>
      <c r="BB126" s="57"/>
      <c r="BC126" s="90"/>
      <c r="BD126" s="8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95"/>
      <c r="BR126" s="89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90"/>
      <c r="CH126" s="8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95"/>
      <c r="CZ126" s="89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90"/>
      <c r="DR126" s="8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95"/>
      <c r="EJ126" s="102"/>
      <c r="EK126" s="56"/>
      <c r="EL126" s="56"/>
      <c r="EM126" s="56"/>
      <c r="EN126" s="56"/>
      <c r="EO126" s="56"/>
      <c r="EP126" s="56"/>
      <c r="EQ126" s="56"/>
      <c r="ER126" s="57"/>
      <c r="ES126" s="57"/>
      <c r="ET126" s="57"/>
      <c r="EU126" s="57"/>
      <c r="EV126" s="57"/>
      <c r="EW126" s="57"/>
      <c r="EX126" s="57"/>
      <c r="EY126" s="57"/>
      <c r="EZ126" s="57"/>
      <c r="FA126" s="101"/>
      <c r="FB126" s="100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103"/>
      <c r="FT126" s="102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101"/>
      <c r="GL126" s="153"/>
      <c r="GM126" s="3">
        <f t="shared" si="20"/>
        <v>2</v>
      </c>
      <c r="GN126" s="3">
        <f t="shared" si="21"/>
        <v>1</v>
      </c>
      <c r="GO126" s="3">
        <f t="shared" si="22"/>
        <v>4</v>
      </c>
      <c r="GP126" s="3">
        <f t="shared" si="23"/>
        <v>2</v>
      </c>
      <c r="GQ126" s="3">
        <f t="shared" si="24"/>
        <v>2</v>
      </c>
      <c r="GR126" s="3">
        <f t="shared" si="25"/>
        <v>0</v>
      </c>
      <c r="GS126" s="3">
        <f t="shared" si="26"/>
        <v>0</v>
      </c>
      <c r="GT126" s="3">
        <f t="shared" si="27"/>
        <v>0</v>
      </c>
      <c r="GU126" s="3">
        <f t="shared" si="28"/>
        <v>0</v>
      </c>
      <c r="GV126" s="3">
        <f t="shared" si="29"/>
        <v>11</v>
      </c>
      <c r="GW126" s="161" t="str">
        <f>IF(GV126='Rregjistrimet 9 Vjeçare'!AH126,"Mire","Gabim")</f>
        <v>Mire</v>
      </c>
      <c r="GX126" s="3">
        <f t="shared" si="30"/>
        <v>2</v>
      </c>
      <c r="GY126" s="3">
        <f t="shared" si="31"/>
        <v>0</v>
      </c>
      <c r="GZ126" s="3">
        <f t="shared" si="32"/>
        <v>0</v>
      </c>
      <c r="HA126" s="3">
        <f t="shared" si="33"/>
        <v>1</v>
      </c>
      <c r="HB126" s="3">
        <f t="shared" si="34"/>
        <v>2</v>
      </c>
      <c r="HC126" s="3">
        <f t="shared" si="35"/>
        <v>0</v>
      </c>
      <c r="HD126" s="3">
        <f t="shared" si="36"/>
        <v>0</v>
      </c>
      <c r="HE126" s="3">
        <f t="shared" si="37"/>
        <v>0</v>
      </c>
      <c r="HF126" s="3">
        <f t="shared" si="38"/>
        <v>0</v>
      </c>
      <c r="HG126" s="3">
        <f t="shared" si="39"/>
        <v>5</v>
      </c>
      <c r="HH126" s="161" t="str">
        <f>IF(HG126='Rregjistrimet 9 Vjeçare'!AI126,"Mire","Gabim")</f>
        <v>Mire</v>
      </c>
    </row>
    <row r="127" spans="1:216" ht="14.1" customHeight="1">
      <c r="A127" s="3" t="s">
        <v>631</v>
      </c>
      <c r="B127" s="40" t="s">
        <v>632</v>
      </c>
      <c r="C127" s="37" t="s">
        <v>297</v>
      </c>
      <c r="D127" s="1" t="s">
        <v>297</v>
      </c>
      <c r="E127" s="4" t="s">
        <v>621</v>
      </c>
      <c r="F127" s="4" t="s">
        <v>633</v>
      </c>
      <c r="G127" s="4" t="s">
        <v>352</v>
      </c>
      <c r="H127" s="4" t="s">
        <v>353</v>
      </c>
      <c r="I127" s="1" t="s">
        <v>300</v>
      </c>
      <c r="J127" s="38" t="s">
        <v>301</v>
      </c>
      <c r="K127" s="38" t="s">
        <v>302</v>
      </c>
      <c r="L127" s="38"/>
      <c r="M127" s="38" t="s">
        <v>303</v>
      </c>
      <c r="N127" s="55"/>
      <c r="O127" s="84"/>
      <c r="P127" s="89">
        <v>12</v>
      </c>
      <c r="Q127" s="56">
        <v>3</v>
      </c>
      <c r="R127" s="56"/>
      <c r="S127" s="90"/>
      <c r="T127" s="86"/>
      <c r="U127" s="56"/>
      <c r="V127" s="56">
        <v>7</v>
      </c>
      <c r="W127" s="56">
        <v>4</v>
      </c>
      <c r="X127" s="56"/>
      <c r="Y127" s="95"/>
      <c r="Z127" s="89"/>
      <c r="AA127" s="56"/>
      <c r="AB127" s="56"/>
      <c r="AC127" s="56"/>
      <c r="AD127" s="56">
        <v>31</v>
      </c>
      <c r="AE127" s="56">
        <v>21</v>
      </c>
      <c r="AF127" s="56"/>
      <c r="AG127" s="90"/>
      <c r="AH127" s="86"/>
      <c r="AI127" s="56"/>
      <c r="AJ127" s="56"/>
      <c r="AK127" s="56"/>
      <c r="AL127" s="56"/>
      <c r="AM127" s="56"/>
      <c r="AN127" s="56">
        <v>45</v>
      </c>
      <c r="AO127" s="56">
        <v>22</v>
      </c>
      <c r="AP127" s="56"/>
      <c r="AQ127" s="95"/>
      <c r="AR127" s="89"/>
      <c r="AS127" s="56"/>
      <c r="AT127" s="56"/>
      <c r="AU127" s="56"/>
      <c r="AV127" s="56"/>
      <c r="AW127" s="56"/>
      <c r="AX127" s="56"/>
      <c r="AY127" s="56"/>
      <c r="AZ127" s="56">
        <v>21</v>
      </c>
      <c r="BA127" s="56">
        <v>10</v>
      </c>
      <c r="BB127" s="57"/>
      <c r="BC127" s="90"/>
      <c r="BD127" s="8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>
        <v>36</v>
      </c>
      <c r="BO127" s="56">
        <v>17</v>
      </c>
      <c r="BP127" s="56"/>
      <c r="BQ127" s="95"/>
      <c r="BR127" s="89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>
        <v>35</v>
      </c>
      <c r="CE127" s="56">
        <v>23</v>
      </c>
      <c r="CF127" s="56"/>
      <c r="CG127" s="90"/>
      <c r="CH127" s="8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>
        <v>12</v>
      </c>
      <c r="CW127" s="56">
        <v>6</v>
      </c>
      <c r="CX127" s="56"/>
      <c r="CY127" s="95"/>
      <c r="CZ127" s="89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>
        <v>30</v>
      </c>
      <c r="DQ127" s="90">
        <v>18</v>
      </c>
      <c r="DR127" s="8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>
        <v>3</v>
      </c>
      <c r="EI127" s="95">
        <v>0</v>
      </c>
      <c r="EJ127" s="102"/>
      <c r="EK127" s="56"/>
      <c r="EL127" s="56"/>
      <c r="EM127" s="56"/>
      <c r="EN127" s="56"/>
      <c r="EO127" s="56"/>
      <c r="EP127" s="56"/>
      <c r="EQ127" s="56"/>
      <c r="ER127" s="57"/>
      <c r="ES127" s="57"/>
      <c r="ET127" s="57"/>
      <c r="EU127" s="57"/>
      <c r="EV127" s="57"/>
      <c r="EW127" s="57"/>
      <c r="EX127" s="57"/>
      <c r="EY127" s="57"/>
      <c r="EZ127" s="57"/>
      <c r="FA127" s="101"/>
      <c r="FB127" s="100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103"/>
      <c r="FT127" s="102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101"/>
      <c r="GL127" s="153"/>
      <c r="GM127" s="3">
        <f t="shared" si="20"/>
        <v>12</v>
      </c>
      <c r="GN127" s="3">
        <f t="shared" si="21"/>
        <v>7</v>
      </c>
      <c r="GO127" s="3">
        <f t="shared" si="22"/>
        <v>31</v>
      </c>
      <c r="GP127" s="3">
        <f t="shared" si="23"/>
        <v>45</v>
      </c>
      <c r="GQ127" s="3">
        <f t="shared" si="24"/>
        <v>21</v>
      </c>
      <c r="GR127" s="3">
        <f t="shared" si="25"/>
        <v>36</v>
      </c>
      <c r="GS127" s="3">
        <f t="shared" si="26"/>
        <v>35</v>
      </c>
      <c r="GT127" s="3">
        <f t="shared" si="27"/>
        <v>12</v>
      </c>
      <c r="GU127" s="3">
        <f t="shared" si="28"/>
        <v>33</v>
      </c>
      <c r="GV127" s="3">
        <f t="shared" si="29"/>
        <v>232</v>
      </c>
      <c r="GW127" s="161" t="str">
        <f>IF(GV127='Rregjistrimet 9 Vjeçare'!AH127,"Mire","Gabim")</f>
        <v>Mire</v>
      </c>
      <c r="GX127" s="3">
        <f t="shared" si="30"/>
        <v>3</v>
      </c>
      <c r="GY127" s="3">
        <f t="shared" si="31"/>
        <v>4</v>
      </c>
      <c r="GZ127" s="3">
        <f t="shared" si="32"/>
        <v>21</v>
      </c>
      <c r="HA127" s="3">
        <f t="shared" si="33"/>
        <v>22</v>
      </c>
      <c r="HB127" s="3">
        <f t="shared" si="34"/>
        <v>10</v>
      </c>
      <c r="HC127" s="3">
        <f t="shared" si="35"/>
        <v>17</v>
      </c>
      <c r="HD127" s="3">
        <f t="shared" si="36"/>
        <v>23</v>
      </c>
      <c r="HE127" s="3">
        <f t="shared" si="37"/>
        <v>6</v>
      </c>
      <c r="HF127" s="3">
        <f t="shared" si="38"/>
        <v>18</v>
      </c>
      <c r="HG127" s="3">
        <f t="shared" si="39"/>
        <v>124</v>
      </c>
      <c r="HH127" s="161" t="str">
        <f>IF(HG127='Rregjistrimet 9 Vjeçare'!AI127,"Mire","Gabim")</f>
        <v>Mire</v>
      </c>
    </row>
    <row r="128" spans="1:216" ht="14.1" customHeight="1">
      <c r="A128" s="3" t="s">
        <v>634</v>
      </c>
      <c r="B128" s="40" t="s">
        <v>632</v>
      </c>
      <c r="C128" s="37" t="s">
        <v>297</v>
      </c>
      <c r="D128" s="1" t="s">
        <v>297</v>
      </c>
      <c r="E128" s="4" t="s">
        <v>621</v>
      </c>
      <c r="F128" s="4" t="s">
        <v>635</v>
      </c>
      <c r="G128" s="4" t="s">
        <v>352</v>
      </c>
      <c r="H128" s="4" t="s">
        <v>353</v>
      </c>
      <c r="I128" s="1" t="s">
        <v>300</v>
      </c>
      <c r="J128" s="38" t="s">
        <v>301</v>
      </c>
      <c r="K128" s="38" t="s">
        <v>315</v>
      </c>
      <c r="L128" s="41" t="s">
        <v>631</v>
      </c>
      <c r="M128" s="38" t="s">
        <v>303</v>
      </c>
      <c r="N128" s="55"/>
      <c r="O128" s="84"/>
      <c r="P128" s="89">
        <v>3</v>
      </c>
      <c r="Q128" s="56">
        <v>0</v>
      </c>
      <c r="R128" s="56"/>
      <c r="S128" s="90"/>
      <c r="T128" s="86"/>
      <c r="U128" s="56"/>
      <c r="V128" s="56">
        <v>6</v>
      </c>
      <c r="W128" s="56">
        <v>2</v>
      </c>
      <c r="X128" s="56"/>
      <c r="Y128" s="95"/>
      <c r="Z128" s="89"/>
      <c r="AA128" s="56"/>
      <c r="AB128" s="56"/>
      <c r="AC128" s="56"/>
      <c r="AD128" s="56">
        <v>10</v>
      </c>
      <c r="AE128" s="56">
        <v>5</v>
      </c>
      <c r="AF128" s="56"/>
      <c r="AG128" s="90"/>
      <c r="AH128" s="86"/>
      <c r="AI128" s="56"/>
      <c r="AJ128" s="56"/>
      <c r="AK128" s="56"/>
      <c r="AL128" s="56"/>
      <c r="AM128" s="56"/>
      <c r="AN128" s="56">
        <v>6</v>
      </c>
      <c r="AO128" s="56">
        <v>2</v>
      </c>
      <c r="AP128" s="56"/>
      <c r="AQ128" s="95"/>
      <c r="AR128" s="89"/>
      <c r="AS128" s="56"/>
      <c r="AT128" s="56"/>
      <c r="AU128" s="56"/>
      <c r="AV128" s="56"/>
      <c r="AW128" s="56"/>
      <c r="AX128" s="56"/>
      <c r="AY128" s="56"/>
      <c r="AZ128" s="56">
        <v>2</v>
      </c>
      <c r="BA128" s="56">
        <v>0</v>
      </c>
      <c r="BB128" s="57"/>
      <c r="BC128" s="90"/>
      <c r="BD128" s="8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>
        <v>4</v>
      </c>
      <c r="BO128" s="56">
        <v>2</v>
      </c>
      <c r="BP128" s="56"/>
      <c r="BQ128" s="95"/>
      <c r="BR128" s="89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>
        <v>5</v>
      </c>
      <c r="CE128" s="56">
        <v>3</v>
      </c>
      <c r="CF128" s="56"/>
      <c r="CG128" s="90"/>
      <c r="CH128" s="8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>
        <v>8</v>
      </c>
      <c r="CW128" s="56">
        <v>4</v>
      </c>
      <c r="CX128" s="56"/>
      <c r="CY128" s="95"/>
      <c r="CZ128" s="89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>
        <v>8</v>
      </c>
      <c r="DQ128" s="90">
        <v>2</v>
      </c>
      <c r="DR128" s="8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95"/>
      <c r="EJ128" s="102"/>
      <c r="EK128" s="56"/>
      <c r="EL128" s="56"/>
      <c r="EM128" s="56"/>
      <c r="EN128" s="56"/>
      <c r="EO128" s="56"/>
      <c r="EP128" s="56"/>
      <c r="EQ128" s="56"/>
      <c r="ER128" s="57"/>
      <c r="ES128" s="57"/>
      <c r="ET128" s="57"/>
      <c r="EU128" s="57"/>
      <c r="EV128" s="57"/>
      <c r="EW128" s="57"/>
      <c r="EX128" s="57"/>
      <c r="EY128" s="57"/>
      <c r="EZ128" s="57"/>
      <c r="FA128" s="101"/>
      <c r="FB128" s="100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103"/>
      <c r="FT128" s="102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101"/>
      <c r="GL128" s="154"/>
      <c r="GM128" s="3">
        <f t="shared" si="20"/>
        <v>3</v>
      </c>
      <c r="GN128" s="3">
        <f t="shared" si="21"/>
        <v>6</v>
      </c>
      <c r="GO128" s="3">
        <f t="shared" si="22"/>
        <v>10</v>
      </c>
      <c r="GP128" s="3">
        <f t="shared" si="23"/>
        <v>6</v>
      </c>
      <c r="GQ128" s="3">
        <f t="shared" si="24"/>
        <v>2</v>
      </c>
      <c r="GR128" s="3">
        <f t="shared" si="25"/>
        <v>4</v>
      </c>
      <c r="GS128" s="3">
        <f t="shared" si="26"/>
        <v>5</v>
      </c>
      <c r="GT128" s="3">
        <f t="shared" si="27"/>
        <v>8</v>
      </c>
      <c r="GU128" s="3">
        <f t="shared" si="28"/>
        <v>8</v>
      </c>
      <c r="GV128" s="3">
        <f t="shared" si="29"/>
        <v>52</v>
      </c>
      <c r="GW128" s="161" t="str">
        <f>IF(GV128='Rregjistrimet 9 Vjeçare'!AH128,"Mire","Gabim")</f>
        <v>Mire</v>
      </c>
      <c r="GX128" s="3">
        <f t="shared" si="30"/>
        <v>0</v>
      </c>
      <c r="GY128" s="3">
        <f t="shared" si="31"/>
        <v>2</v>
      </c>
      <c r="GZ128" s="3">
        <f t="shared" si="32"/>
        <v>5</v>
      </c>
      <c r="HA128" s="3">
        <f t="shared" si="33"/>
        <v>2</v>
      </c>
      <c r="HB128" s="3">
        <f t="shared" si="34"/>
        <v>0</v>
      </c>
      <c r="HC128" s="3">
        <f t="shared" si="35"/>
        <v>2</v>
      </c>
      <c r="HD128" s="3">
        <f t="shared" si="36"/>
        <v>3</v>
      </c>
      <c r="HE128" s="3">
        <f t="shared" si="37"/>
        <v>4</v>
      </c>
      <c r="HF128" s="3">
        <f t="shared" si="38"/>
        <v>2</v>
      </c>
      <c r="HG128" s="3">
        <f t="shared" si="39"/>
        <v>20</v>
      </c>
      <c r="HH128" s="161" t="str">
        <f>IF(HG128='Rregjistrimet 9 Vjeçare'!AI128,"Mire","Gabim")</f>
        <v>Mire</v>
      </c>
    </row>
    <row r="129" spans="1:216" ht="14.1" customHeight="1">
      <c r="A129" s="3" t="s">
        <v>636</v>
      </c>
      <c r="B129" s="40" t="s">
        <v>637</v>
      </c>
      <c r="C129" s="37" t="s">
        <v>297</v>
      </c>
      <c r="D129" s="1" t="s">
        <v>297</v>
      </c>
      <c r="E129" s="4" t="s">
        <v>638</v>
      </c>
      <c r="F129" s="4" t="s">
        <v>639</v>
      </c>
      <c r="G129" s="4" t="s">
        <v>352</v>
      </c>
      <c r="H129" s="4" t="s">
        <v>353</v>
      </c>
      <c r="I129" s="1" t="s">
        <v>300</v>
      </c>
      <c r="J129" s="38" t="s">
        <v>301</v>
      </c>
      <c r="K129" s="38" t="s">
        <v>315</v>
      </c>
      <c r="L129" s="41" t="s">
        <v>640</v>
      </c>
      <c r="M129" s="38" t="s">
        <v>303</v>
      </c>
      <c r="N129" s="55"/>
      <c r="O129" s="84"/>
      <c r="P129" s="89"/>
      <c r="Q129" s="56"/>
      <c r="R129" s="56"/>
      <c r="S129" s="90"/>
      <c r="T129" s="86"/>
      <c r="U129" s="56"/>
      <c r="V129" s="56"/>
      <c r="W129" s="56"/>
      <c r="X129" s="56"/>
      <c r="Y129" s="95"/>
      <c r="Z129" s="89"/>
      <c r="AA129" s="56"/>
      <c r="AB129" s="56"/>
      <c r="AC129" s="56"/>
      <c r="AD129" s="56"/>
      <c r="AE129" s="56"/>
      <c r="AF129" s="56"/>
      <c r="AG129" s="90"/>
      <c r="AH129" s="86"/>
      <c r="AI129" s="56"/>
      <c r="AJ129" s="56"/>
      <c r="AK129" s="56"/>
      <c r="AL129" s="56"/>
      <c r="AM129" s="56"/>
      <c r="AN129" s="56"/>
      <c r="AO129" s="56"/>
      <c r="AP129" s="56"/>
      <c r="AQ129" s="95"/>
      <c r="AR129" s="89"/>
      <c r="AS129" s="56"/>
      <c r="AT129" s="56"/>
      <c r="AU129" s="56"/>
      <c r="AV129" s="56"/>
      <c r="AW129" s="56"/>
      <c r="AX129" s="56"/>
      <c r="AY129" s="56"/>
      <c r="AZ129" s="56"/>
      <c r="BA129" s="56"/>
      <c r="BB129" s="57"/>
      <c r="BC129" s="90"/>
      <c r="BD129" s="8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>
        <v>4</v>
      </c>
      <c r="BO129" s="56">
        <v>2</v>
      </c>
      <c r="BP129" s="56"/>
      <c r="BQ129" s="95"/>
      <c r="BR129" s="89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>
        <v>3</v>
      </c>
      <c r="CE129" s="56">
        <v>0</v>
      </c>
      <c r="CF129" s="56"/>
      <c r="CG129" s="90"/>
      <c r="CH129" s="8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>
        <v>2</v>
      </c>
      <c r="CW129" s="56">
        <v>2</v>
      </c>
      <c r="CX129" s="56"/>
      <c r="CY129" s="95"/>
      <c r="CZ129" s="89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>
        <v>4</v>
      </c>
      <c r="DQ129" s="90">
        <v>2</v>
      </c>
      <c r="DR129" s="8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>
        <v>1</v>
      </c>
      <c r="EI129" s="95">
        <v>0</v>
      </c>
      <c r="EJ129" s="102"/>
      <c r="EK129" s="56"/>
      <c r="EL129" s="56"/>
      <c r="EM129" s="56"/>
      <c r="EN129" s="56"/>
      <c r="EO129" s="56"/>
      <c r="EP129" s="56"/>
      <c r="EQ129" s="56"/>
      <c r="ER129" s="57"/>
      <c r="ES129" s="57"/>
      <c r="ET129" s="57"/>
      <c r="EU129" s="57"/>
      <c r="EV129" s="57"/>
      <c r="EW129" s="57"/>
      <c r="EX129" s="57"/>
      <c r="EY129" s="57"/>
      <c r="EZ129" s="57"/>
      <c r="FA129" s="101"/>
      <c r="FB129" s="100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103"/>
      <c r="FT129" s="102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101"/>
      <c r="GL129" s="153"/>
      <c r="GM129" s="3">
        <f t="shared" si="20"/>
        <v>0</v>
      </c>
      <c r="GN129" s="3">
        <f t="shared" si="21"/>
        <v>0</v>
      </c>
      <c r="GO129" s="3">
        <f t="shared" si="22"/>
        <v>0</v>
      </c>
      <c r="GP129" s="3">
        <f t="shared" si="23"/>
        <v>0</v>
      </c>
      <c r="GQ129" s="3">
        <f t="shared" si="24"/>
        <v>0</v>
      </c>
      <c r="GR129" s="3">
        <f t="shared" si="25"/>
        <v>4</v>
      </c>
      <c r="GS129" s="3">
        <f t="shared" si="26"/>
        <v>3</v>
      </c>
      <c r="GT129" s="3">
        <f t="shared" si="27"/>
        <v>2</v>
      </c>
      <c r="GU129" s="3">
        <f t="shared" si="28"/>
        <v>5</v>
      </c>
      <c r="GV129" s="3">
        <f t="shared" si="29"/>
        <v>14</v>
      </c>
      <c r="GW129" s="161" t="str">
        <f>IF(GV129='Rregjistrimet 9 Vjeçare'!AH129,"Mire","Gabim")</f>
        <v>Mire</v>
      </c>
      <c r="GX129" s="3">
        <f t="shared" si="30"/>
        <v>0</v>
      </c>
      <c r="GY129" s="3">
        <f t="shared" si="31"/>
        <v>0</v>
      </c>
      <c r="GZ129" s="3">
        <f t="shared" si="32"/>
        <v>0</v>
      </c>
      <c r="HA129" s="3">
        <f t="shared" si="33"/>
        <v>0</v>
      </c>
      <c r="HB129" s="3">
        <f t="shared" si="34"/>
        <v>0</v>
      </c>
      <c r="HC129" s="3">
        <f t="shared" si="35"/>
        <v>2</v>
      </c>
      <c r="HD129" s="3">
        <f t="shared" si="36"/>
        <v>0</v>
      </c>
      <c r="HE129" s="3">
        <f t="shared" si="37"/>
        <v>2</v>
      </c>
      <c r="HF129" s="3">
        <f t="shared" si="38"/>
        <v>2</v>
      </c>
      <c r="HG129" s="3">
        <f t="shared" si="39"/>
        <v>6</v>
      </c>
      <c r="HH129" s="161" t="str">
        <f>IF(HG129='Rregjistrimet 9 Vjeçare'!AI129,"Mire","Gabim")</f>
        <v>Mire</v>
      </c>
    </row>
    <row r="130" spans="1:216" ht="14.1" customHeight="1">
      <c r="A130" s="3" t="s">
        <v>641</v>
      </c>
      <c r="B130" s="40" t="s">
        <v>637</v>
      </c>
      <c r="C130" s="37" t="s">
        <v>297</v>
      </c>
      <c r="D130" s="1" t="s">
        <v>297</v>
      </c>
      <c r="E130" s="4" t="s">
        <v>638</v>
      </c>
      <c r="F130" s="4" t="s">
        <v>642</v>
      </c>
      <c r="G130" s="4" t="s">
        <v>352</v>
      </c>
      <c r="H130" s="4" t="s">
        <v>353</v>
      </c>
      <c r="I130" s="1" t="s">
        <v>300</v>
      </c>
      <c r="J130" s="38" t="s">
        <v>50</v>
      </c>
      <c r="K130" s="38" t="s">
        <v>315</v>
      </c>
      <c r="L130" s="38" t="s">
        <v>640</v>
      </c>
      <c r="M130" s="38" t="s">
        <v>303</v>
      </c>
      <c r="N130" s="55"/>
      <c r="O130" s="84"/>
      <c r="P130" s="89">
        <v>5</v>
      </c>
      <c r="Q130" s="56">
        <v>3</v>
      </c>
      <c r="R130" s="56"/>
      <c r="S130" s="90"/>
      <c r="T130" s="86"/>
      <c r="U130" s="56"/>
      <c r="V130" s="56">
        <v>2</v>
      </c>
      <c r="W130" s="56">
        <v>1</v>
      </c>
      <c r="X130" s="56"/>
      <c r="Y130" s="95"/>
      <c r="Z130" s="89"/>
      <c r="AA130" s="56"/>
      <c r="AB130" s="56"/>
      <c r="AC130" s="56"/>
      <c r="AD130" s="56">
        <v>1</v>
      </c>
      <c r="AE130" s="56">
        <v>0</v>
      </c>
      <c r="AF130" s="56"/>
      <c r="AG130" s="90"/>
      <c r="AH130" s="86"/>
      <c r="AI130" s="56"/>
      <c r="AJ130" s="56"/>
      <c r="AK130" s="56"/>
      <c r="AL130" s="56"/>
      <c r="AM130" s="56"/>
      <c r="AN130" s="56">
        <v>1</v>
      </c>
      <c r="AO130" s="56">
        <v>1</v>
      </c>
      <c r="AP130" s="56"/>
      <c r="AQ130" s="95"/>
      <c r="AR130" s="89"/>
      <c r="AS130" s="56"/>
      <c r="AT130" s="56"/>
      <c r="AU130" s="56"/>
      <c r="AV130" s="56"/>
      <c r="AW130" s="56"/>
      <c r="AX130" s="56"/>
      <c r="AY130" s="56"/>
      <c r="AZ130" s="56">
        <v>4</v>
      </c>
      <c r="BA130" s="56">
        <v>3</v>
      </c>
      <c r="BB130" s="57"/>
      <c r="BC130" s="90"/>
      <c r="BD130" s="8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95"/>
      <c r="BR130" s="89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90"/>
      <c r="CH130" s="8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95"/>
      <c r="CZ130" s="89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90"/>
      <c r="DR130" s="8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95"/>
      <c r="EJ130" s="102"/>
      <c r="EK130" s="56"/>
      <c r="EL130" s="56"/>
      <c r="EM130" s="56"/>
      <c r="EN130" s="56"/>
      <c r="EO130" s="56"/>
      <c r="EP130" s="56"/>
      <c r="EQ130" s="56"/>
      <c r="ER130" s="57"/>
      <c r="ES130" s="57"/>
      <c r="ET130" s="57"/>
      <c r="EU130" s="57"/>
      <c r="EV130" s="57"/>
      <c r="EW130" s="57"/>
      <c r="EX130" s="57"/>
      <c r="EY130" s="57"/>
      <c r="EZ130" s="57"/>
      <c r="FA130" s="101"/>
      <c r="FB130" s="100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103"/>
      <c r="FT130" s="102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101"/>
      <c r="GL130" s="153"/>
      <c r="GM130" s="3">
        <f t="shared" si="20"/>
        <v>5</v>
      </c>
      <c r="GN130" s="3">
        <f t="shared" si="21"/>
        <v>2</v>
      </c>
      <c r="GO130" s="3">
        <f t="shared" si="22"/>
        <v>1</v>
      </c>
      <c r="GP130" s="3">
        <f t="shared" si="23"/>
        <v>1</v>
      </c>
      <c r="GQ130" s="3">
        <f t="shared" si="24"/>
        <v>4</v>
      </c>
      <c r="GR130" s="3">
        <f t="shared" si="25"/>
        <v>0</v>
      </c>
      <c r="GS130" s="3">
        <f t="shared" si="26"/>
        <v>0</v>
      </c>
      <c r="GT130" s="3">
        <f t="shared" si="27"/>
        <v>0</v>
      </c>
      <c r="GU130" s="3">
        <f t="shared" si="28"/>
        <v>0</v>
      </c>
      <c r="GV130" s="3">
        <f t="shared" si="29"/>
        <v>13</v>
      </c>
      <c r="GW130" s="161" t="str">
        <f>IF(GV130='Rregjistrimet 9 Vjeçare'!AH130,"Mire","Gabim")</f>
        <v>Mire</v>
      </c>
      <c r="GX130" s="3">
        <f t="shared" si="30"/>
        <v>3</v>
      </c>
      <c r="GY130" s="3">
        <f t="shared" si="31"/>
        <v>1</v>
      </c>
      <c r="GZ130" s="3">
        <f t="shared" si="32"/>
        <v>0</v>
      </c>
      <c r="HA130" s="3">
        <f t="shared" si="33"/>
        <v>1</v>
      </c>
      <c r="HB130" s="3">
        <f t="shared" si="34"/>
        <v>3</v>
      </c>
      <c r="HC130" s="3">
        <f t="shared" si="35"/>
        <v>0</v>
      </c>
      <c r="HD130" s="3">
        <f t="shared" si="36"/>
        <v>0</v>
      </c>
      <c r="HE130" s="3">
        <f t="shared" si="37"/>
        <v>0</v>
      </c>
      <c r="HF130" s="3">
        <f t="shared" si="38"/>
        <v>0</v>
      </c>
      <c r="HG130" s="3">
        <f t="shared" si="39"/>
        <v>8</v>
      </c>
      <c r="HH130" s="161" t="str">
        <f>IF(HG130='Rregjistrimet 9 Vjeçare'!AI130,"Mire","Gabim")</f>
        <v>Mire</v>
      </c>
    </row>
    <row r="131" spans="1:216" ht="14.1" customHeight="1">
      <c r="A131" s="3" t="s">
        <v>640</v>
      </c>
      <c r="B131" s="40" t="s">
        <v>637</v>
      </c>
      <c r="C131" s="37" t="s">
        <v>297</v>
      </c>
      <c r="D131" s="1" t="s">
        <v>297</v>
      </c>
      <c r="E131" s="4" t="s">
        <v>638</v>
      </c>
      <c r="F131" s="4" t="s">
        <v>643</v>
      </c>
      <c r="G131" s="4" t="s">
        <v>352</v>
      </c>
      <c r="H131" s="4" t="s">
        <v>353</v>
      </c>
      <c r="I131" s="1" t="s">
        <v>300</v>
      </c>
      <c r="J131" s="38" t="s">
        <v>301</v>
      </c>
      <c r="K131" s="38" t="s">
        <v>302</v>
      </c>
      <c r="L131" s="38"/>
      <c r="M131" s="38" t="s">
        <v>303</v>
      </c>
      <c r="N131" s="55"/>
      <c r="O131" s="84"/>
      <c r="P131" s="89">
        <v>2</v>
      </c>
      <c r="Q131" s="56">
        <v>1</v>
      </c>
      <c r="R131" s="56"/>
      <c r="S131" s="90"/>
      <c r="T131" s="86"/>
      <c r="U131" s="56"/>
      <c r="V131" s="56">
        <v>5</v>
      </c>
      <c r="W131" s="56">
        <v>1</v>
      </c>
      <c r="X131" s="56"/>
      <c r="Y131" s="95"/>
      <c r="Z131" s="89"/>
      <c r="AA131" s="56"/>
      <c r="AB131" s="56"/>
      <c r="AC131" s="56"/>
      <c r="AD131" s="56">
        <v>1</v>
      </c>
      <c r="AE131" s="56">
        <v>0</v>
      </c>
      <c r="AF131" s="56"/>
      <c r="AG131" s="90"/>
      <c r="AH131" s="86"/>
      <c r="AI131" s="56"/>
      <c r="AJ131" s="56"/>
      <c r="AK131" s="56"/>
      <c r="AL131" s="56"/>
      <c r="AM131" s="56"/>
      <c r="AN131" s="56">
        <v>2</v>
      </c>
      <c r="AO131" s="56">
        <v>2</v>
      </c>
      <c r="AP131" s="56"/>
      <c r="AQ131" s="95"/>
      <c r="AR131" s="89"/>
      <c r="AS131" s="56"/>
      <c r="AT131" s="56"/>
      <c r="AU131" s="56"/>
      <c r="AV131" s="56"/>
      <c r="AW131" s="56"/>
      <c r="AX131" s="56"/>
      <c r="AY131" s="56"/>
      <c r="AZ131" s="56">
        <v>6</v>
      </c>
      <c r="BA131" s="56">
        <v>2</v>
      </c>
      <c r="BB131" s="57"/>
      <c r="BC131" s="90"/>
      <c r="BD131" s="8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>
        <v>2</v>
      </c>
      <c r="BO131" s="56">
        <v>0</v>
      </c>
      <c r="BP131" s="56"/>
      <c r="BQ131" s="95"/>
      <c r="BR131" s="89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>
        <v>6</v>
      </c>
      <c r="CE131" s="56">
        <v>4</v>
      </c>
      <c r="CF131" s="56"/>
      <c r="CG131" s="90"/>
      <c r="CH131" s="8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>
        <v>7</v>
      </c>
      <c r="CW131" s="56">
        <v>4</v>
      </c>
      <c r="CX131" s="56"/>
      <c r="CY131" s="95"/>
      <c r="CZ131" s="89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>
        <v>7</v>
      </c>
      <c r="DQ131" s="90">
        <v>4</v>
      </c>
      <c r="DR131" s="8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>
        <v>1</v>
      </c>
      <c r="EI131" s="95">
        <v>1</v>
      </c>
      <c r="EJ131" s="102"/>
      <c r="EK131" s="56"/>
      <c r="EL131" s="56"/>
      <c r="EM131" s="56"/>
      <c r="EN131" s="56"/>
      <c r="EO131" s="56"/>
      <c r="EP131" s="56"/>
      <c r="EQ131" s="56"/>
      <c r="ER131" s="57"/>
      <c r="ES131" s="57"/>
      <c r="ET131" s="57"/>
      <c r="EU131" s="57"/>
      <c r="EV131" s="57"/>
      <c r="EW131" s="57"/>
      <c r="EX131" s="57"/>
      <c r="EY131" s="57"/>
      <c r="EZ131" s="57"/>
      <c r="FA131" s="101"/>
      <c r="FB131" s="100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103"/>
      <c r="FT131" s="102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101"/>
      <c r="GL131" s="153"/>
      <c r="GM131" s="3">
        <f t="shared" si="20"/>
        <v>2</v>
      </c>
      <c r="GN131" s="3">
        <f t="shared" si="21"/>
        <v>5</v>
      </c>
      <c r="GO131" s="3">
        <f t="shared" si="22"/>
        <v>1</v>
      </c>
      <c r="GP131" s="3">
        <f t="shared" si="23"/>
        <v>2</v>
      </c>
      <c r="GQ131" s="3">
        <f t="shared" si="24"/>
        <v>6</v>
      </c>
      <c r="GR131" s="3">
        <f t="shared" si="25"/>
        <v>2</v>
      </c>
      <c r="GS131" s="3">
        <f t="shared" si="26"/>
        <v>6</v>
      </c>
      <c r="GT131" s="3">
        <f t="shared" si="27"/>
        <v>7</v>
      </c>
      <c r="GU131" s="3">
        <f t="shared" si="28"/>
        <v>8</v>
      </c>
      <c r="GV131" s="3">
        <f t="shared" si="29"/>
        <v>39</v>
      </c>
      <c r="GW131" s="161" t="str">
        <f>IF(GV131='Rregjistrimet 9 Vjeçare'!AH131,"Mire","Gabim")</f>
        <v>Mire</v>
      </c>
      <c r="GX131" s="3">
        <f t="shared" si="30"/>
        <v>1</v>
      </c>
      <c r="GY131" s="3">
        <f t="shared" si="31"/>
        <v>1</v>
      </c>
      <c r="GZ131" s="3">
        <f t="shared" si="32"/>
        <v>0</v>
      </c>
      <c r="HA131" s="3">
        <f t="shared" si="33"/>
        <v>2</v>
      </c>
      <c r="HB131" s="3">
        <f t="shared" si="34"/>
        <v>2</v>
      </c>
      <c r="HC131" s="3">
        <f t="shared" si="35"/>
        <v>0</v>
      </c>
      <c r="HD131" s="3">
        <f t="shared" si="36"/>
        <v>4</v>
      </c>
      <c r="HE131" s="3">
        <f t="shared" si="37"/>
        <v>4</v>
      </c>
      <c r="HF131" s="3">
        <f t="shared" si="38"/>
        <v>5</v>
      </c>
      <c r="HG131" s="3">
        <f t="shared" si="39"/>
        <v>19</v>
      </c>
      <c r="HH131" s="161" t="str">
        <f>IF(HG131='Rregjistrimet 9 Vjeçare'!AI131,"Mire","Gabim")</f>
        <v>Mire</v>
      </c>
    </row>
    <row r="132" spans="1:216" ht="14.1" customHeight="1">
      <c r="A132" s="3" t="s">
        <v>644</v>
      </c>
      <c r="B132" s="40" t="s">
        <v>637</v>
      </c>
      <c r="C132" s="37" t="s">
        <v>297</v>
      </c>
      <c r="D132" s="1" t="s">
        <v>297</v>
      </c>
      <c r="E132" s="4" t="s">
        <v>638</v>
      </c>
      <c r="F132" s="4" t="s">
        <v>645</v>
      </c>
      <c r="G132" s="4" t="s">
        <v>352</v>
      </c>
      <c r="H132" s="4" t="s">
        <v>353</v>
      </c>
      <c r="I132" s="1" t="s">
        <v>300</v>
      </c>
      <c r="J132" s="38" t="s">
        <v>301</v>
      </c>
      <c r="K132" s="38" t="s">
        <v>315</v>
      </c>
      <c r="L132" s="38" t="s">
        <v>640</v>
      </c>
      <c r="M132" s="38" t="s">
        <v>303</v>
      </c>
      <c r="N132" s="55"/>
      <c r="O132" s="84"/>
      <c r="P132" s="89"/>
      <c r="Q132" s="56"/>
      <c r="R132" s="56"/>
      <c r="S132" s="90"/>
      <c r="T132" s="86"/>
      <c r="U132" s="56"/>
      <c r="V132" s="56">
        <v>1</v>
      </c>
      <c r="W132" s="56">
        <v>0</v>
      </c>
      <c r="X132" s="56"/>
      <c r="Y132" s="95"/>
      <c r="Z132" s="89"/>
      <c r="AA132" s="56"/>
      <c r="AB132" s="56"/>
      <c r="AC132" s="56"/>
      <c r="AD132" s="56"/>
      <c r="AE132" s="56"/>
      <c r="AF132" s="56"/>
      <c r="AG132" s="90"/>
      <c r="AH132" s="86"/>
      <c r="AI132" s="56"/>
      <c r="AJ132" s="56"/>
      <c r="AK132" s="56"/>
      <c r="AL132" s="56"/>
      <c r="AM132" s="56"/>
      <c r="AN132" s="56">
        <v>1</v>
      </c>
      <c r="AO132" s="56">
        <v>1</v>
      </c>
      <c r="AP132" s="56"/>
      <c r="AQ132" s="95"/>
      <c r="AR132" s="89"/>
      <c r="AS132" s="56"/>
      <c r="AT132" s="56"/>
      <c r="AU132" s="56"/>
      <c r="AV132" s="56"/>
      <c r="AW132" s="56"/>
      <c r="AX132" s="56"/>
      <c r="AY132" s="56"/>
      <c r="AZ132" s="56"/>
      <c r="BA132" s="56"/>
      <c r="BB132" s="57"/>
      <c r="BC132" s="90"/>
      <c r="BD132" s="8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>
        <v>4</v>
      </c>
      <c r="BO132" s="56">
        <v>3</v>
      </c>
      <c r="BP132" s="56"/>
      <c r="BQ132" s="95"/>
      <c r="BR132" s="89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>
        <v>1</v>
      </c>
      <c r="CE132" s="56">
        <v>1</v>
      </c>
      <c r="CF132" s="56"/>
      <c r="CG132" s="90"/>
      <c r="CH132" s="8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>
        <v>1</v>
      </c>
      <c r="CW132" s="56">
        <v>1</v>
      </c>
      <c r="CX132" s="56"/>
      <c r="CY132" s="95"/>
      <c r="CZ132" s="89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>
        <v>3</v>
      </c>
      <c r="DQ132" s="90">
        <v>2</v>
      </c>
      <c r="DR132" s="8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95"/>
      <c r="EJ132" s="102"/>
      <c r="EK132" s="56"/>
      <c r="EL132" s="56"/>
      <c r="EM132" s="56"/>
      <c r="EN132" s="56"/>
      <c r="EO132" s="56"/>
      <c r="EP132" s="56"/>
      <c r="EQ132" s="56"/>
      <c r="ER132" s="57"/>
      <c r="ES132" s="57"/>
      <c r="ET132" s="57"/>
      <c r="EU132" s="57"/>
      <c r="EV132" s="57"/>
      <c r="EW132" s="57"/>
      <c r="EX132" s="57"/>
      <c r="EY132" s="57"/>
      <c r="EZ132" s="57"/>
      <c r="FA132" s="101"/>
      <c r="FB132" s="100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103"/>
      <c r="FT132" s="102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101"/>
      <c r="GL132" s="153"/>
      <c r="GM132" s="3">
        <f t="shared" si="20"/>
        <v>0</v>
      </c>
      <c r="GN132" s="3">
        <f t="shared" si="21"/>
        <v>1</v>
      </c>
      <c r="GO132" s="3">
        <f t="shared" si="22"/>
        <v>0</v>
      </c>
      <c r="GP132" s="3">
        <f t="shared" si="23"/>
        <v>1</v>
      </c>
      <c r="GQ132" s="3">
        <f t="shared" si="24"/>
        <v>0</v>
      </c>
      <c r="GR132" s="3">
        <f t="shared" si="25"/>
        <v>4</v>
      </c>
      <c r="GS132" s="3">
        <f t="shared" si="26"/>
        <v>1</v>
      </c>
      <c r="GT132" s="3">
        <f t="shared" si="27"/>
        <v>1</v>
      </c>
      <c r="GU132" s="3">
        <f t="shared" si="28"/>
        <v>3</v>
      </c>
      <c r="GV132" s="3">
        <f t="shared" si="29"/>
        <v>11</v>
      </c>
      <c r="GW132" s="161" t="str">
        <f>IF(GV132='Rregjistrimet 9 Vjeçare'!AH132,"Mire","Gabim")</f>
        <v>Mire</v>
      </c>
      <c r="GX132" s="3">
        <f t="shared" si="30"/>
        <v>0</v>
      </c>
      <c r="GY132" s="3">
        <f t="shared" si="31"/>
        <v>0</v>
      </c>
      <c r="GZ132" s="3">
        <f t="shared" si="32"/>
        <v>0</v>
      </c>
      <c r="HA132" s="3">
        <f t="shared" si="33"/>
        <v>1</v>
      </c>
      <c r="HB132" s="3">
        <f t="shared" si="34"/>
        <v>0</v>
      </c>
      <c r="HC132" s="3">
        <f t="shared" si="35"/>
        <v>3</v>
      </c>
      <c r="HD132" s="3">
        <f t="shared" si="36"/>
        <v>1</v>
      </c>
      <c r="HE132" s="3">
        <f t="shared" si="37"/>
        <v>1</v>
      </c>
      <c r="HF132" s="3">
        <f t="shared" si="38"/>
        <v>2</v>
      </c>
      <c r="HG132" s="3">
        <f t="shared" si="39"/>
        <v>8</v>
      </c>
      <c r="HH132" s="161" t="str">
        <f>IF(HG132='Rregjistrimet 9 Vjeçare'!AI132,"Mire","Gabim")</f>
        <v>Mire</v>
      </c>
    </row>
    <row r="133" spans="1:216" ht="14.1" customHeight="1">
      <c r="A133" s="3" t="s">
        <v>646</v>
      </c>
      <c r="B133" s="40" t="s">
        <v>647</v>
      </c>
      <c r="C133" s="37" t="s">
        <v>297</v>
      </c>
      <c r="D133" s="1" t="s">
        <v>297</v>
      </c>
      <c r="E133" s="4" t="s">
        <v>297</v>
      </c>
      <c r="F133" s="4" t="s">
        <v>297</v>
      </c>
      <c r="G133" s="4" t="s">
        <v>298</v>
      </c>
      <c r="H133" s="4" t="s">
        <v>299</v>
      </c>
      <c r="I133" s="1" t="s">
        <v>648</v>
      </c>
      <c r="J133" s="38" t="s">
        <v>301</v>
      </c>
      <c r="K133" s="38" t="s">
        <v>302</v>
      </c>
      <c r="L133" s="38"/>
      <c r="M133" s="38" t="s">
        <v>303</v>
      </c>
      <c r="N133" s="55"/>
      <c r="O133" s="84"/>
      <c r="P133" s="89">
        <v>28</v>
      </c>
      <c r="Q133" s="56">
        <v>4</v>
      </c>
      <c r="R133" s="56"/>
      <c r="S133" s="90"/>
      <c r="T133" s="86">
        <v>11</v>
      </c>
      <c r="U133" s="56">
        <v>8</v>
      </c>
      <c r="V133" s="56">
        <v>24</v>
      </c>
      <c r="W133" s="56">
        <v>10</v>
      </c>
      <c r="X133" s="56"/>
      <c r="Y133" s="95"/>
      <c r="Z133" s="89"/>
      <c r="AA133" s="56"/>
      <c r="AB133" s="56">
        <v>15</v>
      </c>
      <c r="AC133" s="56">
        <v>8</v>
      </c>
      <c r="AD133" s="56">
        <v>22</v>
      </c>
      <c r="AE133" s="56">
        <v>8</v>
      </c>
      <c r="AF133" s="56"/>
      <c r="AG133" s="90"/>
      <c r="AH133" s="86"/>
      <c r="AI133" s="56"/>
      <c r="AJ133" s="56"/>
      <c r="AK133" s="56"/>
      <c r="AL133" s="56">
        <v>8</v>
      </c>
      <c r="AM133" s="56">
        <v>2</v>
      </c>
      <c r="AN133" s="56">
        <v>29</v>
      </c>
      <c r="AO133" s="56">
        <v>11</v>
      </c>
      <c r="AP133" s="56"/>
      <c r="AQ133" s="95"/>
      <c r="AR133" s="89"/>
      <c r="AS133" s="56"/>
      <c r="AT133" s="56"/>
      <c r="AU133" s="56"/>
      <c r="AV133" s="56"/>
      <c r="AW133" s="56"/>
      <c r="AX133" s="56">
        <v>9</v>
      </c>
      <c r="AY133" s="56">
        <v>3</v>
      </c>
      <c r="AZ133" s="56">
        <v>26</v>
      </c>
      <c r="BA133" s="56">
        <v>16</v>
      </c>
      <c r="BB133" s="57"/>
      <c r="BC133" s="90"/>
      <c r="BD133" s="86"/>
      <c r="BE133" s="56"/>
      <c r="BF133" s="56"/>
      <c r="BG133" s="56"/>
      <c r="BH133" s="56"/>
      <c r="BI133" s="56"/>
      <c r="BJ133" s="56"/>
      <c r="BK133" s="56"/>
      <c r="BL133" s="56">
        <v>9</v>
      </c>
      <c r="BM133" s="56">
        <v>6</v>
      </c>
      <c r="BN133" s="56">
        <v>30</v>
      </c>
      <c r="BO133" s="56">
        <v>18</v>
      </c>
      <c r="BP133" s="56"/>
      <c r="BQ133" s="95"/>
      <c r="BR133" s="89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>
        <v>1</v>
      </c>
      <c r="CC133" s="56">
        <v>0</v>
      </c>
      <c r="CD133" s="56">
        <v>33</v>
      </c>
      <c r="CE133" s="56">
        <v>8</v>
      </c>
      <c r="CF133" s="56"/>
      <c r="CG133" s="90"/>
      <c r="CH133" s="8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>
        <v>8</v>
      </c>
      <c r="CU133" s="56">
        <v>6</v>
      </c>
      <c r="CV133" s="56">
        <v>41</v>
      </c>
      <c r="CW133" s="56">
        <v>18</v>
      </c>
      <c r="CX133" s="56"/>
      <c r="CY133" s="95"/>
      <c r="CZ133" s="89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>
        <v>12</v>
      </c>
      <c r="DO133" s="56">
        <v>6</v>
      </c>
      <c r="DP133" s="56">
        <v>9</v>
      </c>
      <c r="DQ133" s="90">
        <v>5</v>
      </c>
      <c r="DR133" s="8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>
        <v>12</v>
      </c>
      <c r="EI133" s="95">
        <v>6</v>
      </c>
      <c r="EJ133" s="102"/>
      <c r="EK133" s="56"/>
      <c r="EL133" s="56"/>
      <c r="EM133" s="56"/>
      <c r="EN133" s="56"/>
      <c r="EO133" s="56"/>
      <c r="EP133" s="56"/>
      <c r="EQ133" s="56"/>
      <c r="ER133" s="57"/>
      <c r="ES133" s="57"/>
      <c r="ET133" s="57"/>
      <c r="EU133" s="57"/>
      <c r="EV133" s="57"/>
      <c r="EW133" s="57"/>
      <c r="EX133" s="57"/>
      <c r="EY133" s="57"/>
      <c r="EZ133" s="57"/>
      <c r="FA133" s="101"/>
      <c r="FB133" s="100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103"/>
      <c r="FT133" s="102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101"/>
      <c r="GL133" s="153"/>
      <c r="GM133" s="3">
        <f t="shared" si="20"/>
        <v>39</v>
      </c>
      <c r="GN133" s="3">
        <f t="shared" si="21"/>
        <v>39</v>
      </c>
      <c r="GO133" s="3">
        <f t="shared" si="22"/>
        <v>30</v>
      </c>
      <c r="GP133" s="3">
        <f t="shared" si="23"/>
        <v>38</v>
      </c>
      <c r="GQ133" s="3">
        <f t="shared" si="24"/>
        <v>35</v>
      </c>
      <c r="GR133" s="3">
        <f t="shared" si="25"/>
        <v>31</v>
      </c>
      <c r="GS133" s="3">
        <f t="shared" si="26"/>
        <v>41</v>
      </c>
      <c r="GT133" s="3">
        <f t="shared" si="27"/>
        <v>53</v>
      </c>
      <c r="GU133" s="3">
        <f t="shared" si="28"/>
        <v>21</v>
      </c>
      <c r="GV133" s="3">
        <f t="shared" si="29"/>
        <v>327</v>
      </c>
      <c r="GW133" s="161" t="str">
        <f>IF(GV133='Rregjistrimet 9 Vjeçare'!AH133,"Mire","Gabim")</f>
        <v>Mire</v>
      </c>
      <c r="GX133" s="3">
        <f t="shared" si="30"/>
        <v>12</v>
      </c>
      <c r="GY133" s="3">
        <f t="shared" si="31"/>
        <v>18</v>
      </c>
      <c r="GZ133" s="3">
        <f t="shared" si="32"/>
        <v>10</v>
      </c>
      <c r="HA133" s="3">
        <f t="shared" si="33"/>
        <v>14</v>
      </c>
      <c r="HB133" s="3">
        <f t="shared" si="34"/>
        <v>22</v>
      </c>
      <c r="HC133" s="3">
        <f t="shared" si="35"/>
        <v>18</v>
      </c>
      <c r="HD133" s="3">
        <f t="shared" si="36"/>
        <v>14</v>
      </c>
      <c r="HE133" s="3">
        <f t="shared" si="37"/>
        <v>24</v>
      </c>
      <c r="HF133" s="3">
        <f t="shared" si="38"/>
        <v>11</v>
      </c>
      <c r="HG133" s="3">
        <f t="shared" si="39"/>
        <v>143</v>
      </c>
      <c r="HH133" s="161" t="str">
        <f>IF(HG133='Rregjistrimet 9 Vjeçare'!AI133,"Mire","Gabim")</f>
        <v>Mire</v>
      </c>
    </row>
    <row r="134" spans="1:216" ht="14.1" customHeight="1">
      <c r="A134" s="3" t="s">
        <v>649</v>
      </c>
      <c r="B134" s="40" t="s">
        <v>650</v>
      </c>
      <c r="C134" s="37" t="s">
        <v>297</v>
      </c>
      <c r="D134" s="1" t="s">
        <v>297</v>
      </c>
      <c r="E134" s="4" t="s">
        <v>297</v>
      </c>
      <c r="F134" s="4" t="s">
        <v>297</v>
      </c>
      <c r="G134" s="4" t="s">
        <v>298</v>
      </c>
      <c r="H134" s="4" t="s">
        <v>299</v>
      </c>
      <c r="I134" s="1" t="s">
        <v>648</v>
      </c>
      <c r="J134" s="38" t="s">
        <v>339</v>
      </c>
      <c r="K134" s="38" t="s">
        <v>340</v>
      </c>
      <c r="L134" s="41"/>
      <c r="M134" s="38" t="s">
        <v>303</v>
      </c>
      <c r="N134" s="55"/>
      <c r="O134" s="84"/>
      <c r="P134" s="89">
        <v>16</v>
      </c>
      <c r="Q134" s="56">
        <v>10</v>
      </c>
      <c r="R134" s="56"/>
      <c r="S134" s="90"/>
      <c r="T134" s="86"/>
      <c r="U134" s="56"/>
      <c r="V134" s="56">
        <v>23</v>
      </c>
      <c r="W134" s="56">
        <v>10</v>
      </c>
      <c r="X134" s="56"/>
      <c r="Y134" s="95"/>
      <c r="Z134" s="89">
        <v>2</v>
      </c>
      <c r="AA134" s="56">
        <v>0</v>
      </c>
      <c r="AB134" s="56">
        <v>3</v>
      </c>
      <c r="AC134" s="56">
        <v>2</v>
      </c>
      <c r="AD134" s="56">
        <v>14</v>
      </c>
      <c r="AE134" s="56">
        <v>8</v>
      </c>
      <c r="AF134" s="56"/>
      <c r="AG134" s="90"/>
      <c r="AH134" s="86"/>
      <c r="AI134" s="56"/>
      <c r="AJ134" s="56"/>
      <c r="AK134" s="56"/>
      <c r="AL134" s="56">
        <v>10</v>
      </c>
      <c r="AM134" s="56">
        <v>6</v>
      </c>
      <c r="AN134" s="56">
        <v>18</v>
      </c>
      <c r="AO134" s="56">
        <v>9</v>
      </c>
      <c r="AP134" s="56"/>
      <c r="AQ134" s="95"/>
      <c r="AR134" s="89"/>
      <c r="AS134" s="56"/>
      <c r="AT134" s="56"/>
      <c r="AU134" s="56"/>
      <c r="AV134" s="56"/>
      <c r="AW134" s="56"/>
      <c r="AX134" s="56">
        <v>6</v>
      </c>
      <c r="AY134" s="56">
        <v>3</v>
      </c>
      <c r="AZ134" s="56">
        <v>22</v>
      </c>
      <c r="BA134" s="56">
        <v>15</v>
      </c>
      <c r="BB134" s="57">
        <v>1</v>
      </c>
      <c r="BC134" s="90">
        <v>1</v>
      </c>
      <c r="BD134" s="86"/>
      <c r="BE134" s="56"/>
      <c r="BF134" s="56"/>
      <c r="BG134" s="56"/>
      <c r="BH134" s="56"/>
      <c r="BI134" s="56"/>
      <c r="BJ134" s="56">
        <v>1</v>
      </c>
      <c r="BK134" s="56">
        <v>1</v>
      </c>
      <c r="BL134" s="56">
        <v>11</v>
      </c>
      <c r="BM134" s="56">
        <v>2</v>
      </c>
      <c r="BN134" s="56">
        <v>21</v>
      </c>
      <c r="BO134" s="56">
        <v>11</v>
      </c>
      <c r="BP134" s="56">
        <v>1</v>
      </c>
      <c r="BQ134" s="95">
        <v>0</v>
      </c>
      <c r="BR134" s="89"/>
      <c r="BS134" s="56"/>
      <c r="BT134" s="56"/>
      <c r="BU134" s="56"/>
      <c r="BV134" s="56"/>
      <c r="BW134" s="56"/>
      <c r="BX134" s="56"/>
      <c r="BY134" s="56"/>
      <c r="BZ134" s="56">
        <v>1</v>
      </c>
      <c r="CA134" s="56">
        <v>0</v>
      </c>
      <c r="CB134" s="56">
        <v>7</v>
      </c>
      <c r="CC134" s="56">
        <v>3</v>
      </c>
      <c r="CD134" s="56">
        <v>26</v>
      </c>
      <c r="CE134" s="56">
        <v>12</v>
      </c>
      <c r="CF134" s="56">
        <v>2</v>
      </c>
      <c r="CG134" s="90">
        <v>2</v>
      </c>
      <c r="CH134" s="8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>
        <v>7</v>
      </c>
      <c r="CU134" s="56">
        <v>4</v>
      </c>
      <c r="CV134" s="56">
        <v>22</v>
      </c>
      <c r="CW134" s="56">
        <v>7</v>
      </c>
      <c r="CX134" s="56"/>
      <c r="CY134" s="95"/>
      <c r="CZ134" s="89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>
        <v>1</v>
      </c>
      <c r="DM134" s="56">
        <v>1</v>
      </c>
      <c r="DN134" s="56">
        <v>7</v>
      </c>
      <c r="DO134" s="56">
        <v>2</v>
      </c>
      <c r="DP134" s="56">
        <v>22</v>
      </c>
      <c r="DQ134" s="90">
        <v>11</v>
      </c>
      <c r="DR134" s="8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>
        <v>8</v>
      </c>
      <c r="EI134" s="95">
        <v>1</v>
      </c>
      <c r="EJ134" s="102"/>
      <c r="EK134" s="56"/>
      <c r="EL134" s="56"/>
      <c r="EM134" s="56"/>
      <c r="EN134" s="56"/>
      <c r="EO134" s="56"/>
      <c r="EP134" s="56"/>
      <c r="EQ134" s="56"/>
      <c r="ER134" s="57"/>
      <c r="ES134" s="57"/>
      <c r="ET134" s="57"/>
      <c r="EU134" s="57"/>
      <c r="EV134" s="57"/>
      <c r="EW134" s="57"/>
      <c r="EX134" s="57">
        <v>1</v>
      </c>
      <c r="EY134" s="57">
        <v>0</v>
      </c>
      <c r="EZ134" s="57"/>
      <c r="FA134" s="101"/>
      <c r="FB134" s="100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103"/>
      <c r="FT134" s="102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101"/>
      <c r="GL134" s="155"/>
      <c r="GM134" s="3">
        <f t="shared" si="20"/>
        <v>18</v>
      </c>
      <c r="GN134" s="3">
        <f t="shared" si="21"/>
        <v>26</v>
      </c>
      <c r="GO134" s="3">
        <f t="shared" si="22"/>
        <v>24</v>
      </c>
      <c r="GP134" s="3">
        <f t="shared" si="23"/>
        <v>25</v>
      </c>
      <c r="GQ134" s="3">
        <f t="shared" si="24"/>
        <v>34</v>
      </c>
      <c r="GR134" s="3">
        <f t="shared" si="25"/>
        <v>29</v>
      </c>
      <c r="GS134" s="3">
        <f t="shared" si="26"/>
        <v>35</v>
      </c>
      <c r="GT134" s="3">
        <f t="shared" si="27"/>
        <v>32</v>
      </c>
      <c r="GU134" s="3">
        <f t="shared" si="28"/>
        <v>30</v>
      </c>
      <c r="GV134" s="3">
        <f t="shared" si="29"/>
        <v>253</v>
      </c>
      <c r="GW134" s="161" t="str">
        <f>IF(GV134='Rregjistrimet 9 Vjeçare'!AH134,"Mire","Gabim")</f>
        <v>Mire</v>
      </c>
      <c r="GX134" s="3">
        <f t="shared" si="30"/>
        <v>10</v>
      </c>
      <c r="GY134" s="3">
        <f t="shared" si="31"/>
        <v>12</v>
      </c>
      <c r="GZ134" s="3">
        <f t="shared" si="32"/>
        <v>15</v>
      </c>
      <c r="HA134" s="3">
        <f t="shared" si="33"/>
        <v>13</v>
      </c>
      <c r="HB134" s="3">
        <f t="shared" si="34"/>
        <v>17</v>
      </c>
      <c r="HC134" s="3">
        <f t="shared" si="35"/>
        <v>15</v>
      </c>
      <c r="HD134" s="3">
        <f t="shared" si="36"/>
        <v>17</v>
      </c>
      <c r="HE134" s="3">
        <f t="shared" si="37"/>
        <v>11</v>
      </c>
      <c r="HF134" s="3">
        <f t="shared" si="38"/>
        <v>12</v>
      </c>
      <c r="HG134" s="3">
        <f t="shared" si="39"/>
        <v>122</v>
      </c>
      <c r="HH134" s="161" t="str">
        <f>IF(HG134='Rregjistrimet 9 Vjeçare'!AI134,"Mire","Gabim")</f>
        <v>Gabim</v>
      </c>
    </row>
    <row r="135" spans="1:216" ht="14.1" customHeight="1">
      <c r="A135" s="3" t="s">
        <v>651</v>
      </c>
      <c r="B135" s="40" t="s">
        <v>652</v>
      </c>
      <c r="C135" s="37" t="s">
        <v>297</v>
      </c>
      <c r="D135" s="1" t="s">
        <v>297</v>
      </c>
      <c r="E135" s="4" t="s">
        <v>297</v>
      </c>
      <c r="F135" s="4" t="s">
        <v>297</v>
      </c>
      <c r="G135" s="4" t="s">
        <v>298</v>
      </c>
      <c r="H135" s="4" t="s">
        <v>299</v>
      </c>
      <c r="I135" s="1" t="s">
        <v>648</v>
      </c>
      <c r="J135" s="38" t="s">
        <v>301</v>
      </c>
      <c r="K135" s="38" t="s">
        <v>302</v>
      </c>
      <c r="L135" s="41"/>
      <c r="M135" s="38" t="s">
        <v>303</v>
      </c>
      <c r="N135" s="55"/>
      <c r="O135" s="84"/>
      <c r="P135" s="89">
        <v>15</v>
      </c>
      <c r="Q135" s="56">
        <v>6</v>
      </c>
      <c r="R135" s="56"/>
      <c r="S135" s="90"/>
      <c r="T135" s="86">
        <v>6</v>
      </c>
      <c r="U135" s="56">
        <v>4</v>
      </c>
      <c r="V135" s="56">
        <v>20</v>
      </c>
      <c r="W135" s="56">
        <v>9</v>
      </c>
      <c r="X135" s="56"/>
      <c r="Y135" s="95"/>
      <c r="Z135" s="89"/>
      <c r="AA135" s="56"/>
      <c r="AB135" s="56">
        <v>8</v>
      </c>
      <c r="AC135" s="56">
        <v>3</v>
      </c>
      <c r="AD135" s="56">
        <v>17</v>
      </c>
      <c r="AE135" s="56">
        <v>10</v>
      </c>
      <c r="AF135" s="56"/>
      <c r="AG135" s="90"/>
      <c r="AH135" s="86"/>
      <c r="AI135" s="56"/>
      <c r="AJ135" s="56"/>
      <c r="AK135" s="56"/>
      <c r="AL135" s="56">
        <v>14</v>
      </c>
      <c r="AM135" s="56">
        <v>10</v>
      </c>
      <c r="AN135" s="56">
        <v>20</v>
      </c>
      <c r="AO135" s="56">
        <v>10</v>
      </c>
      <c r="AP135" s="56"/>
      <c r="AQ135" s="95"/>
      <c r="AR135" s="89">
        <v>1</v>
      </c>
      <c r="AS135" s="56">
        <v>0</v>
      </c>
      <c r="AT135" s="56"/>
      <c r="AU135" s="56"/>
      <c r="AV135" s="56"/>
      <c r="AW135" s="56"/>
      <c r="AX135" s="56">
        <v>6</v>
      </c>
      <c r="AY135" s="56">
        <v>3</v>
      </c>
      <c r="AZ135" s="56"/>
      <c r="BA135" s="56"/>
      <c r="BB135" s="57"/>
      <c r="BC135" s="90"/>
      <c r="BD135" s="86">
        <v>1</v>
      </c>
      <c r="BE135" s="56">
        <v>0</v>
      </c>
      <c r="BF135" s="56"/>
      <c r="BG135" s="56"/>
      <c r="BH135" s="56"/>
      <c r="BI135" s="56"/>
      <c r="BJ135" s="56"/>
      <c r="BK135" s="56"/>
      <c r="BL135" s="56">
        <v>15</v>
      </c>
      <c r="BM135" s="56">
        <v>7</v>
      </c>
      <c r="BN135" s="56"/>
      <c r="BO135" s="56"/>
      <c r="BP135" s="56">
        <v>2</v>
      </c>
      <c r="BQ135" s="95">
        <v>1</v>
      </c>
      <c r="BR135" s="89"/>
      <c r="BS135" s="56"/>
      <c r="BT135" s="56"/>
      <c r="BU135" s="56"/>
      <c r="BV135" s="56"/>
      <c r="BW135" s="56"/>
      <c r="BX135" s="56"/>
      <c r="BY135" s="56"/>
      <c r="BZ135" s="56">
        <v>16</v>
      </c>
      <c r="CA135" s="56">
        <v>7</v>
      </c>
      <c r="CB135" s="56">
        <v>17</v>
      </c>
      <c r="CC135" s="56">
        <v>9</v>
      </c>
      <c r="CD135" s="56">
        <v>21</v>
      </c>
      <c r="CE135" s="56">
        <v>12</v>
      </c>
      <c r="CF135" s="56"/>
      <c r="CG135" s="90"/>
      <c r="CH135" s="86"/>
      <c r="CI135" s="56"/>
      <c r="CJ135" s="56"/>
      <c r="CK135" s="56"/>
      <c r="CL135" s="56"/>
      <c r="CM135" s="56"/>
      <c r="CN135" s="56"/>
      <c r="CO135" s="56"/>
      <c r="CP135" s="56">
        <v>1</v>
      </c>
      <c r="CQ135" s="56">
        <v>1</v>
      </c>
      <c r="CR135" s="56">
        <v>16</v>
      </c>
      <c r="CS135" s="56">
        <v>9</v>
      </c>
      <c r="CT135" s="56">
        <v>14</v>
      </c>
      <c r="CU135" s="56">
        <v>5</v>
      </c>
      <c r="CV135" s="56">
        <v>31</v>
      </c>
      <c r="CW135" s="56">
        <v>20</v>
      </c>
      <c r="CX135" s="56">
        <v>2</v>
      </c>
      <c r="CY135" s="95">
        <v>0</v>
      </c>
      <c r="CZ135" s="89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>
        <v>3</v>
      </c>
      <c r="DM135" s="56">
        <v>3</v>
      </c>
      <c r="DN135" s="56">
        <v>6</v>
      </c>
      <c r="DO135" s="56">
        <v>2</v>
      </c>
      <c r="DP135" s="56">
        <v>32</v>
      </c>
      <c r="DQ135" s="90">
        <v>16</v>
      </c>
      <c r="DR135" s="8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>
        <v>1</v>
      </c>
      <c r="EE135" s="56">
        <v>0</v>
      </c>
      <c r="EF135" s="56">
        <v>1</v>
      </c>
      <c r="EG135" s="56">
        <v>1</v>
      </c>
      <c r="EH135" s="56">
        <v>15</v>
      </c>
      <c r="EI135" s="95">
        <v>11</v>
      </c>
      <c r="EJ135" s="102"/>
      <c r="EK135" s="56"/>
      <c r="EL135" s="56"/>
      <c r="EM135" s="56"/>
      <c r="EN135" s="56"/>
      <c r="EO135" s="56"/>
      <c r="EP135" s="56"/>
      <c r="EQ135" s="56"/>
      <c r="ER135" s="57"/>
      <c r="ES135" s="57"/>
      <c r="ET135" s="57"/>
      <c r="EU135" s="57"/>
      <c r="EV135" s="57"/>
      <c r="EW135" s="57"/>
      <c r="EX135" s="57"/>
      <c r="EY135" s="57"/>
      <c r="EZ135" s="57">
        <v>1</v>
      </c>
      <c r="FA135" s="101">
        <v>1</v>
      </c>
      <c r="FB135" s="100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103"/>
      <c r="FT135" s="102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101"/>
      <c r="GL135" s="155"/>
      <c r="GM135" s="3">
        <f t="shared" ref="GM135:GM146" si="40">N135+P135+T135+Z135+AH135+AR135+BD135+BR135+CH135+CZ135+DR135+EJ135+FB135+FT135</f>
        <v>23</v>
      </c>
      <c r="GN135" s="3">
        <f t="shared" ref="GN135:GN146" si="41">SUM(R135,V135,AB135,AJ135,AT135,BF135,BT135,CJ135,DB135,DT135,EL135,FD135,FV135)</f>
        <v>28</v>
      </c>
      <c r="GO135" s="3">
        <f t="shared" ref="GO135:GO146" si="42">SUM(X135,AD135,AL135,AV135,BH135,BV135,CL135,DD135,DV135,EN135,FF135,FX135)</f>
        <v>31</v>
      </c>
      <c r="GP135" s="3">
        <f t="shared" ref="GP135:GP146" si="43">SUM(AF135,AN135,AX135,BJ135,BX135,CN135,DF135,DX135,EP135,FH135,FZ135)</f>
        <v>26</v>
      </c>
      <c r="GQ135" s="3">
        <f t="shared" ref="GQ135:GQ146" si="44">SUM(AP135,AZ135,BL135,BZ135,CP135,DH135,DZ135,ER135,FJ135,GB135)</f>
        <v>32</v>
      </c>
      <c r="GR135" s="3">
        <f t="shared" ref="GR135:GR146" si="45">SUM(BB135,BN135,CB135,CR135,DJ135,EB135,ET135,FL135,GD135)</f>
        <v>33</v>
      </c>
      <c r="GS135" s="3">
        <f t="shared" ref="GS135:GS146" si="46">SUM(BP135,CD135,CT135,DL135,ED135,EV135,FN135,GF135)</f>
        <v>41</v>
      </c>
      <c r="GT135" s="3">
        <f t="shared" ref="GT135:GT146" si="47">SUM(CF135,CV135,DN135,EF135,EX135,FP135,GH135)</f>
        <v>38</v>
      </c>
      <c r="GU135" s="3">
        <f t="shared" ref="GU135:GU146" si="48">CX135+DP135+EH135+EZ135+FR135+GJ135</f>
        <v>50</v>
      </c>
      <c r="GV135" s="3">
        <f t="shared" ref="GV135:GV146" si="49">SUM(GM135:GU135)</f>
        <v>302</v>
      </c>
      <c r="GW135" s="161" t="str">
        <f>IF(GV135='Rregjistrimet 9 Vjeçare'!AH135,"Mire","Gabim")</f>
        <v>Mire</v>
      </c>
      <c r="GX135" s="3">
        <f t="shared" ref="GX135:GX146" si="50">O135+Q135+U135+AA135+AI135+AS135+BE135+BS135+CI135+DA135+DS135+EK135+FC135+FU135</f>
        <v>10</v>
      </c>
      <c r="GY135" s="3">
        <f t="shared" ref="GY135:GY146" si="51">S135+W135+AC135+AK135+AU135+BG135+BU135+CK135+DC135+DU135+EM135+FE135+FW135</f>
        <v>12</v>
      </c>
      <c r="GZ135" s="3">
        <f t="shared" ref="GZ135:GZ146" si="52">Y135+AE135+AM135+AW135+BI135+BW135+CM135+DE148+DW135+EO135+FG135+FY135</f>
        <v>20</v>
      </c>
      <c r="HA135" s="3">
        <f t="shared" ref="HA135:HA146" si="53">AG135+AO135+AY135+BK135+BY135+CO135+DG135+DY135+EQ135+FI135+GA135</f>
        <v>13</v>
      </c>
      <c r="HB135" s="3">
        <f t="shared" ref="HB135:HB146" si="54">AQ135+BA135+BM135+CA135+CQ135+DI135+EA135+ES135+FK135+GC135</f>
        <v>15</v>
      </c>
      <c r="HC135" s="3">
        <f t="shared" ref="HC135:HC146" si="55">BC135+BO135+CC135+CS135+DK135+EC135+EU135+FM135+GE135</f>
        <v>18</v>
      </c>
      <c r="HD135" s="3">
        <f t="shared" ref="HD135:HD146" si="56">BQ135+CE135+CU135+DM135+EE135+EW135+FO135+GG135</f>
        <v>21</v>
      </c>
      <c r="HE135" s="3">
        <f t="shared" ref="HE135:HE146" si="57">CG135+CW135+DO135+EG135+EY135+FQ135+GI135</f>
        <v>23</v>
      </c>
      <c r="HF135" s="3">
        <f t="shared" ref="HF135:HF146" si="58">CY135+DQ135+EI135+FA135+FS135+GK135</f>
        <v>28</v>
      </c>
      <c r="HG135" s="3">
        <f t="shared" ref="HG135:HG146" si="59">GX135+GY135+GZ135+HA135+HB135+HC135+HD135+HE135+HF135</f>
        <v>160</v>
      </c>
      <c r="HH135" s="161" t="str">
        <f>IF(HG135='Rregjistrimet 9 Vjeçare'!AI135,"Mire","Gabim")</f>
        <v>Mire</v>
      </c>
    </row>
    <row r="136" spans="1:216" ht="14.1" customHeight="1">
      <c r="A136" s="3" t="s">
        <v>653</v>
      </c>
      <c r="B136" s="40" t="s">
        <v>654</v>
      </c>
      <c r="C136" s="37" t="s">
        <v>297</v>
      </c>
      <c r="D136" s="1" t="s">
        <v>297</v>
      </c>
      <c r="E136" s="4" t="s">
        <v>297</v>
      </c>
      <c r="F136" s="4" t="s">
        <v>297</v>
      </c>
      <c r="G136" s="4" t="s">
        <v>298</v>
      </c>
      <c r="H136" s="4" t="s">
        <v>299</v>
      </c>
      <c r="I136" s="1" t="s">
        <v>648</v>
      </c>
      <c r="J136" s="38" t="s">
        <v>301</v>
      </c>
      <c r="K136" s="38" t="s">
        <v>302</v>
      </c>
      <c r="L136" s="38"/>
      <c r="M136" s="38" t="s">
        <v>303</v>
      </c>
      <c r="N136" s="55">
        <v>10</v>
      </c>
      <c r="O136" s="84">
        <v>10</v>
      </c>
      <c r="P136" s="89">
        <v>37</v>
      </c>
      <c r="Q136" s="56">
        <v>13</v>
      </c>
      <c r="R136" s="56">
        <v>4</v>
      </c>
      <c r="S136" s="90">
        <v>2</v>
      </c>
      <c r="T136" s="86"/>
      <c r="U136" s="56"/>
      <c r="V136" s="56">
        <v>31</v>
      </c>
      <c r="W136" s="56">
        <v>19</v>
      </c>
      <c r="X136" s="56">
        <v>3</v>
      </c>
      <c r="Y136" s="95">
        <v>0</v>
      </c>
      <c r="Z136" s="89"/>
      <c r="AA136" s="56"/>
      <c r="AB136" s="56">
        <v>4</v>
      </c>
      <c r="AC136" s="56">
        <v>2</v>
      </c>
      <c r="AD136" s="56">
        <v>53</v>
      </c>
      <c r="AE136" s="56">
        <v>21</v>
      </c>
      <c r="AF136" s="56">
        <v>12</v>
      </c>
      <c r="AG136" s="90">
        <v>6</v>
      </c>
      <c r="AH136" s="86"/>
      <c r="AI136" s="56"/>
      <c r="AJ136" s="56"/>
      <c r="AK136" s="56"/>
      <c r="AL136" s="56">
        <v>1</v>
      </c>
      <c r="AM136" s="56">
        <v>1</v>
      </c>
      <c r="AN136" s="56">
        <v>44</v>
      </c>
      <c r="AO136" s="56">
        <v>25</v>
      </c>
      <c r="AP136" s="56">
        <v>14</v>
      </c>
      <c r="AQ136" s="95">
        <v>8</v>
      </c>
      <c r="AR136" s="89"/>
      <c r="AS136" s="56"/>
      <c r="AT136" s="56"/>
      <c r="AU136" s="56"/>
      <c r="AV136" s="56"/>
      <c r="AW136" s="56"/>
      <c r="AX136" s="56">
        <v>2</v>
      </c>
      <c r="AY136" s="56">
        <v>1</v>
      </c>
      <c r="AZ136" s="56">
        <v>45</v>
      </c>
      <c r="BA136" s="56">
        <v>17</v>
      </c>
      <c r="BB136" s="57">
        <v>14</v>
      </c>
      <c r="BC136" s="90">
        <v>3</v>
      </c>
      <c r="BD136" s="86"/>
      <c r="BE136" s="56"/>
      <c r="BF136" s="56"/>
      <c r="BG136" s="56"/>
      <c r="BH136" s="56"/>
      <c r="BI136" s="56"/>
      <c r="BJ136" s="56"/>
      <c r="BK136" s="56"/>
      <c r="BL136" s="56">
        <v>4</v>
      </c>
      <c r="BM136" s="56">
        <v>1</v>
      </c>
      <c r="BN136" s="56">
        <v>38</v>
      </c>
      <c r="BO136" s="56">
        <v>19</v>
      </c>
      <c r="BP136" s="56">
        <v>8</v>
      </c>
      <c r="BQ136" s="95">
        <v>3</v>
      </c>
      <c r="BR136" s="89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>
        <v>3</v>
      </c>
      <c r="CC136" s="56">
        <v>2</v>
      </c>
      <c r="CD136" s="56">
        <v>63</v>
      </c>
      <c r="CE136" s="56">
        <v>24</v>
      </c>
      <c r="CF136" s="56">
        <v>3</v>
      </c>
      <c r="CG136" s="90">
        <v>3</v>
      </c>
      <c r="CH136" s="8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>
        <v>4</v>
      </c>
      <c r="CU136" s="56">
        <v>3</v>
      </c>
      <c r="CV136" s="56">
        <v>56</v>
      </c>
      <c r="CW136" s="56">
        <v>27</v>
      </c>
      <c r="CX136" s="56">
        <v>11</v>
      </c>
      <c r="CY136" s="95">
        <v>4</v>
      </c>
      <c r="CZ136" s="89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>
        <v>7</v>
      </c>
      <c r="DO136" s="56">
        <v>3</v>
      </c>
      <c r="DP136" s="56">
        <v>60</v>
      </c>
      <c r="DQ136" s="90">
        <v>34</v>
      </c>
      <c r="DR136" s="8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>
        <v>5</v>
      </c>
      <c r="EI136" s="95">
        <v>2</v>
      </c>
      <c r="EJ136" s="102"/>
      <c r="EK136" s="56"/>
      <c r="EL136" s="56"/>
      <c r="EM136" s="56"/>
      <c r="EN136" s="56"/>
      <c r="EO136" s="56"/>
      <c r="EP136" s="56"/>
      <c r="EQ136" s="56"/>
      <c r="ER136" s="57"/>
      <c r="ES136" s="57"/>
      <c r="ET136" s="57"/>
      <c r="EU136" s="57"/>
      <c r="EV136" s="57"/>
      <c r="EW136" s="57"/>
      <c r="EX136" s="57"/>
      <c r="EY136" s="57"/>
      <c r="EZ136" s="57"/>
      <c r="FA136" s="101"/>
      <c r="FB136" s="100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103"/>
      <c r="FT136" s="102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101"/>
      <c r="GL136" s="155"/>
      <c r="GM136" s="3">
        <f t="shared" si="40"/>
        <v>47</v>
      </c>
      <c r="GN136" s="3">
        <f t="shared" si="41"/>
        <v>39</v>
      </c>
      <c r="GO136" s="3">
        <f t="shared" si="42"/>
        <v>57</v>
      </c>
      <c r="GP136" s="3">
        <f t="shared" si="43"/>
        <v>58</v>
      </c>
      <c r="GQ136" s="3">
        <f t="shared" si="44"/>
        <v>63</v>
      </c>
      <c r="GR136" s="3">
        <f t="shared" si="45"/>
        <v>55</v>
      </c>
      <c r="GS136" s="3">
        <f t="shared" si="46"/>
        <v>75</v>
      </c>
      <c r="GT136" s="3">
        <f t="shared" si="47"/>
        <v>66</v>
      </c>
      <c r="GU136" s="3">
        <f t="shared" si="48"/>
        <v>76</v>
      </c>
      <c r="GV136" s="3">
        <f t="shared" si="49"/>
        <v>536</v>
      </c>
      <c r="GW136" s="161" t="str">
        <f>IF(GV136='Rregjistrimet 9 Vjeçare'!AH136,"Mire","Gabim")</f>
        <v>Mire</v>
      </c>
      <c r="GX136" s="3">
        <f t="shared" si="50"/>
        <v>23</v>
      </c>
      <c r="GY136" s="3">
        <f t="shared" si="51"/>
        <v>23</v>
      </c>
      <c r="GZ136" s="3">
        <f t="shared" si="52"/>
        <v>22</v>
      </c>
      <c r="HA136" s="3">
        <f t="shared" si="53"/>
        <v>32</v>
      </c>
      <c r="HB136" s="3">
        <f t="shared" si="54"/>
        <v>26</v>
      </c>
      <c r="HC136" s="3">
        <f t="shared" si="55"/>
        <v>24</v>
      </c>
      <c r="HD136" s="3">
        <f t="shared" si="56"/>
        <v>30</v>
      </c>
      <c r="HE136" s="3">
        <f t="shared" si="57"/>
        <v>33</v>
      </c>
      <c r="HF136" s="3">
        <f t="shared" si="58"/>
        <v>40</v>
      </c>
      <c r="HG136" s="3">
        <f t="shared" si="59"/>
        <v>253</v>
      </c>
      <c r="HH136" s="161" t="str">
        <f>IF(HG136='Rregjistrimet 9 Vjeçare'!AI136,"Mire","Gabim")</f>
        <v>Mire</v>
      </c>
    </row>
    <row r="137" spans="1:216" ht="14.1" customHeight="1">
      <c r="A137" s="3" t="s">
        <v>655</v>
      </c>
      <c r="B137" s="40" t="s">
        <v>656</v>
      </c>
      <c r="C137" s="37" t="s">
        <v>297</v>
      </c>
      <c r="D137" s="1" t="s">
        <v>297</v>
      </c>
      <c r="E137" s="4" t="s">
        <v>297</v>
      </c>
      <c r="F137" s="4" t="s">
        <v>297</v>
      </c>
      <c r="G137" s="4" t="s">
        <v>298</v>
      </c>
      <c r="H137" s="4" t="s">
        <v>299</v>
      </c>
      <c r="I137" s="1" t="s">
        <v>648</v>
      </c>
      <c r="J137" s="38" t="s">
        <v>301</v>
      </c>
      <c r="K137" s="38" t="s">
        <v>302</v>
      </c>
      <c r="L137" s="41"/>
      <c r="M137" s="38" t="s">
        <v>303</v>
      </c>
      <c r="N137" s="55"/>
      <c r="O137" s="84"/>
      <c r="P137" s="89">
        <v>10</v>
      </c>
      <c r="Q137" s="56">
        <v>8</v>
      </c>
      <c r="R137" s="56"/>
      <c r="S137" s="90"/>
      <c r="T137" s="86">
        <v>3</v>
      </c>
      <c r="U137" s="56">
        <v>0</v>
      </c>
      <c r="V137" s="56">
        <v>15</v>
      </c>
      <c r="W137" s="56">
        <v>6</v>
      </c>
      <c r="X137" s="56"/>
      <c r="Y137" s="95"/>
      <c r="Z137" s="89"/>
      <c r="AA137" s="56"/>
      <c r="AB137" s="56">
        <v>2</v>
      </c>
      <c r="AC137" s="56">
        <v>1</v>
      </c>
      <c r="AD137" s="56">
        <v>7</v>
      </c>
      <c r="AE137" s="56">
        <v>4</v>
      </c>
      <c r="AF137" s="56"/>
      <c r="AG137" s="90"/>
      <c r="AH137" s="86"/>
      <c r="AI137" s="56"/>
      <c r="AJ137" s="56"/>
      <c r="AK137" s="56"/>
      <c r="AL137" s="56"/>
      <c r="AM137" s="56"/>
      <c r="AN137" s="56">
        <v>15</v>
      </c>
      <c r="AO137" s="56">
        <v>6</v>
      </c>
      <c r="AP137" s="56"/>
      <c r="AQ137" s="95"/>
      <c r="AR137" s="89"/>
      <c r="AS137" s="56"/>
      <c r="AT137" s="56"/>
      <c r="AU137" s="56"/>
      <c r="AV137" s="56"/>
      <c r="AW137" s="56"/>
      <c r="AX137" s="56">
        <v>1</v>
      </c>
      <c r="AY137" s="56">
        <v>0</v>
      </c>
      <c r="AZ137" s="56">
        <v>10</v>
      </c>
      <c r="BA137" s="56">
        <v>5</v>
      </c>
      <c r="BB137" s="57"/>
      <c r="BC137" s="90"/>
      <c r="BD137" s="86"/>
      <c r="BE137" s="56"/>
      <c r="BF137" s="56"/>
      <c r="BG137" s="56"/>
      <c r="BH137" s="56"/>
      <c r="BI137" s="56"/>
      <c r="BJ137" s="56"/>
      <c r="BK137" s="56"/>
      <c r="BL137" s="56">
        <v>4</v>
      </c>
      <c r="BM137" s="56">
        <v>1</v>
      </c>
      <c r="BN137" s="56">
        <v>14</v>
      </c>
      <c r="BO137" s="56">
        <v>5</v>
      </c>
      <c r="BP137" s="56"/>
      <c r="BQ137" s="95"/>
      <c r="BR137" s="89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>
        <v>2</v>
      </c>
      <c r="CC137" s="56">
        <v>0</v>
      </c>
      <c r="CD137" s="56">
        <v>7</v>
      </c>
      <c r="CE137" s="56">
        <v>4</v>
      </c>
      <c r="CF137" s="56"/>
      <c r="CG137" s="90"/>
      <c r="CH137" s="8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>
        <v>1</v>
      </c>
      <c r="CU137" s="56">
        <v>0</v>
      </c>
      <c r="CV137" s="56">
        <v>11</v>
      </c>
      <c r="CW137" s="56">
        <v>6</v>
      </c>
      <c r="CX137" s="56"/>
      <c r="CY137" s="95"/>
      <c r="CZ137" s="89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>
        <v>2</v>
      </c>
      <c r="DO137" s="56">
        <v>1</v>
      </c>
      <c r="DP137" s="56">
        <v>15</v>
      </c>
      <c r="DQ137" s="90">
        <v>6</v>
      </c>
      <c r="DR137" s="8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>
        <v>3</v>
      </c>
      <c r="EI137" s="95">
        <v>0</v>
      </c>
      <c r="EJ137" s="102"/>
      <c r="EK137" s="56"/>
      <c r="EL137" s="56"/>
      <c r="EM137" s="56"/>
      <c r="EN137" s="56"/>
      <c r="EO137" s="56"/>
      <c r="EP137" s="56"/>
      <c r="EQ137" s="56"/>
      <c r="ER137" s="57"/>
      <c r="ES137" s="57"/>
      <c r="ET137" s="57"/>
      <c r="EU137" s="57"/>
      <c r="EV137" s="57"/>
      <c r="EW137" s="57"/>
      <c r="EX137" s="57"/>
      <c r="EY137" s="57"/>
      <c r="EZ137" s="57"/>
      <c r="FA137" s="101"/>
      <c r="FB137" s="100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103"/>
      <c r="FT137" s="102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101"/>
      <c r="GL137" s="155"/>
      <c r="GM137" s="3">
        <f t="shared" si="40"/>
        <v>13</v>
      </c>
      <c r="GN137" s="3">
        <f t="shared" si="41"/>
        <v>17</v>
      </c>
      <c r="GO137" s="3">
        <f t="shared" si="42"/>
        <v>7</v>
      </c>
      <c r="GP137" s="3">
        <f t="shared" si="43"/>
        <v>16</v>
      </c>
      <c r="GQ137" s="3">
        <f t="shared" si="44"/>
        <v>14</v>
      </c>
      <c r="GR137" s="3">
        <f t="shared" si="45"/>
        <v>16</v>
      </c>
      <c r="GS137" s="3">
        <f t="shared" si="46"/>
        <v>8</v>
      </c>
      <c r="GT137" s="3">
        <f t="shared" si="47"/>
        <v>13</v>
      </c>
      <c r="GU137" s="3">
        <f t="shared" si="48"/>
        <v>18</v>
      </c>
      <c r="GV137" s="3">
        <f t="shared" si="49"/>
        <v>122</v>
      </c>
      <c r="GW137" s="161" t="str">
        <f>IF(GV137='Rregjistrimet 9 Vjeçare'!AH137,"Mire","Gabim")</f>
        <v>Mire</v>
      </c>
      <c r="GX137" s="3">
        <f t="shared" si="50"/>
        <v>8</v>
      </c>
      <c r="GY137" s="3">
        <f t="shared" si="51"/>
        <v>7</v>
      </c>
      <c r="GZ137" s="3">
        <f t="shared" si="52"/>
        <v>4</v>
      </c>
      <c r="HA137" s="3">
        <f t="shared" si="53"/>
        <v>6</v>
      </c>
      <c r="HB137" s="3">
        <f t="shared" si="54"/>
        <v>6</v>
      </c>
      <c r="HC137" s="3">
        <f t="shared" si="55"/>
        <v>5</v>
      </c>
      <c r="HD137" s="3">
        <f t="shared" si="56"/>
        <v>4</v>
      </c>
      <c r="HE137" s="3">
        <f t="shared" si="57"/>
        <v>7</v>
      </c>
      <c r="HF137" s="3">
        <f t="shared" si="58"/>
        <v>6</v>
      </c>
      <c r="HG137" s="3">
        <f t="shared" si="59"/>
        <v>53</v>
      </c>
      <c r="HH137" s="161" t="str">
        <f>IF(HG137='Rregjistrimet 9 Vjeçare'!AI137,"Mire","Gabim")</f>
        <v>Mire</v>
      </c>
    </row>
    <row r="138" spans="1:216" ht="14.1" customHeight="1">
      <c r="A138" s="3" t="s">
        <v>657</v>
      </c>
      <c r="B138" s="40" t="s">
        <v>658</v>
      </c>
      <c r="C138" s="37" t="s">
        <v>297</v>
      </c>
      <c r="D138" s="1" t="s">
        <v>297</v>
      </c>
      <c r="E138" s="4" t="s">
        <v>297</v>
      </c>
      <c r="F138" s="4" t="s">
        <v>297</v>
      </c>
      <c r="G138" s="4" t="s">
        <v>298</v>
      </c>
      <c r="H138" s="4" t="s">
        <v>299</v>
      </c>
      <c r="I138" s="1" t="s">
        <v>648</v>
      </c>
      <c r="J138" s="38" t="s">
        <v>339</v>
      </c>
      <c r="K138" s="38" t="s">
        <v>340</v>
      </c>
      <c r="L138" s="38"/>
      <c r="M138" s="38" t="s">
        <v>659</v>
      </c>
      <c r="N138" s="55"/>
      <c r="O138" s="84"/>
      <c r="P138" s="89"/>
      <c r="Q138" s="56"/>
      <c r="R138" s="56"/>
      <c r="S138" s="90"/>
      <c r="T138" s="86"/>
      <c r="U138" s="56"/>
      <c r="V138" s="56"/>
      <c r="W138" s="56"/>
      <c r="X138" s="56"/>
      <c r="Y138" s="95"/>
      <c r="Z138" s="89"/>
      <c r="AA138" s="56"/>
      <c r="AB138" s="56"/>
      <c r="AC138" s="56"/>
      <c r="AD138" s="56"/>
      <c r="AE138" s="56"/>
      <c r="AF138" s="56"/>
      <c r="AG138" s="90"/>
      <c r="AH138" s="86"/>
      <c r="AI138" s="56"/>
      <c r="AJ138" s="56"/>
      <c r="AK138" s="56"/>
      <c r="AL138" s="56"/>
      <c r="AM138" s="56"/>
      <c r="AN138" s="56"/>
      <c r="AO138" s="56"/>
      <c r="AP138" s="56"/>
      <c r="AQ138" s="95"/>
      <c r="AR138" s="89"/>
      <c r="AS138" s="56"/>
      <c r="AT138" s="56"/>
      <c r="AU138" s="56"/>
      <c r="AV138" s="56"/>
      <c r="AW138" s="56"/>
      <c r="AX138" s="56"/>
      <c r="AY138" s="56"/>
      <c r="AZ138" s="56"/>
      <c r="BA138" s="56"/>
      <c r="BB138" s="57"/>
      <c r="BC138" s="90"/>
      <c r="BD138" s="8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>
        <v>110</v>
      </c>
      <c r="BO138" s="56">
        <v>66</v>
      </c>
      <c r="BP138" s="56"/>
      <c r="BQ138" s="95"/>
      <c r="BR138" s="89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>
        <v>20</v>
      </c>
      <c r="CC138" s="56">
        <v>12</v>
      </c>
      <c r="CD138" s="56">
        <v>122</v>
      </c>
      <c r="CE138" s="56">
        <v>80</v>
      </c>
      <c r="CF138" s="56"/>
      <c r="CG138" s="90"/>
      <c r="CH138" s="8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>
        <v>26</v>
      </c>
      <c r="CU138" s="56">
        <v>14</v>
      </c>
      <c r="CV138" s="56">
        <v>94</v>
      </c>
      <c r="CW138" s="56">
        <v>51</v>
      </c>
      <c r="CX138" s="56"/>
      <c r="CY138" s="95"/>
      <c r="CZ138" s="89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>
        <v>18</v>
      </c>
      <c r="DO138" s="56">
        <v>10</v>
      </c>
      <c r="DP138" s="56">
        <v>117</v>
      </c>
      <c r="DQ138" s="90">
        <v>78</v>
      </c>
      <c r="DR138" s="8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>
        <v>24</v>
      </c>
      <c r="EI138" s="95">
        <v>14</v>
      </c>
      <c r="EJ138" s="102"/>
      <c r="EK138" s="56"/>
      <c r="EL138" s="56"/>
      <c r="EM138" s="56"/>
      <c r="EN138" s="56"/>
      <c r="EO138" s="56"/>
      <c r="EP138" s="56"/>
      <c r="EQ138" s="56"/>
      <c r="ER138" s="57"/>
      <c r="ES138" s="57"/>
      <c r="ET138" s="57"/>
      <c r="EU138" s="57"/>
      <c r="EV138" s="57"/>
      <c r="EW138" s="57"/>
      <c r="EX138" s="57"/>
      <c r="EY138" s="57"/>
      <c r="EZ138" s="57"/>
      <c r="FA138" s="101"/>
      <c r="FB138" s="100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103"/>
      <c r="FT138" s="102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101"/>
      <c r="GL138" s="155"/>
      <c r="GM138" s="3">
        <f t="shared" si="40"/>
        <v>0</v>
      </c>
      <c r="GN138" s="3">
        <f t="shared" si="41"/>
        <v>0</v>
      </c>
      <c r="GO138" s="3">
        <f t="shared" si="42"/>
        <v>0</v>
      </c>
      <c r="GP138" s="3">
        <f t="shared" si="43"/>
        <v>0</v>
      </c>
      <c r="GQ138" s="3">
        <f t="shared" si="44"/>
        <v>0</v>
      </c>
      <c r="GR138" s="3">
        <f t="shared" si="45"/>
        <v>130</v>
      </c>
      <c r="GS138" s="3">
        <f t="shared" si="46"/>
        <v>148</v>
      </c>
      <c r="GT138" s="3">
        <f t="shared" si="47"/>
        <v>112</v>
      </c>
      <c r="GU138" s="3">
        <f t="shared" si="48"/>
        <v>141</v>
      </c>
      <c r="GV138" s="3">
        <f t="shared" si="49"/>
        <v>531</v>
      </c>
      <c r="GW138" s="161" t="str">
        <f>IF(GV138='Rregjistrimet 9 Vjeçare'!AH138,"Mire","Gabim")</f>
        <v>Mire</v>
      </c>
      <c r="GX138" s="3">
        <f t="shared" si="50"/>
        <v>0</v>
      </c>
      <c r="GY138" s="3">
        <f t="shared" si="51"/>
        <v>0</v>
      </c>
      <c r="GZ138" s="3">
        <f t="shared" si="52"/>
        <v>0</v>
      </c>
      <c r="HA138" s="3">
        <f t="shared" si="53"/>
        <v>0</v>
      </c>
      <c r="HB138" s="3">
        <f t="shared" si="54"/>
        <v>0</v>
      </c>
      <c r="HC138" s="3">
        <f t="shared" si="55"/>
        <v>78</v>
      </c>
      <c r="HD138" s="3">
        <f t="shared" si="56"/>
        <v>94</v>
      </c>
      <c r="HE138" s="3">
        <f t="shared" si="57"/>
        <v>61</v>
      </c>
      <c r="HF138" s="3">
        <f t="shared" si="58"/>
        <v>92</v>
      </c>
      <c r="HG138" s="3">
        <f t="shared" si="59"/>
        <v>325</v>
      </c>
      <c r="HH138" s="161" t="str">
        <f>IF(HG138='Rregjistrimet 9 Vjeçare'!AI138,"Mire","Gabim")</f>
        <v>Mire</v>
      </c>
    </row>
    <row r="139" spans="1:216" ht="14.1" customHeight="1">
      <c r="A139" s="3" t="s">
        <v>660</v>
      </c>
      <c r="B139" s="40" t="s">
        <v>661</v>
      </c>
      <c r="C139" s="37" t="s">
        <v>297</v>
      </c>
      <c r="D139" s="1" t="s">
        <v>297</v>
      </c>
      <c r="E139" s="4" t="s">
        <v>297</v>
      </c>
      <c r="F139" s="4" t="s">
        <v>297</v>
      </c>
      <c r="G139" s="4" t="s">
        <v>298</v>
      </c>
      <c r="H139" s="4" t="s">
        <v>299</v>
      </c>
      <c r="I139" s="1" t="s">
        <v>648</v>
      </c>
      <c r="J139" s="38" t="s">
        <v>339</v>
      </c>
      <c r="K139" s="38" t="s">
        <v>340</v>
      </c>
      <c r="L139" s="38"/>
      <c r="M139" s="38" t="s">
        <v>303</v>
      </c>
      <c r="N139" s="55">
        <v>1</v>
      </c>
      <c r="O139" s="84">
        <v>0</v>
      </c>
      <c r="P139" s="89">
        <v>21</v>
      </c>
      <c r="Q139" s="56">
        <v>8</v>
      </c>
      <c r="R139" s="56"/>
      <c r="S139" s="90"/>
      <c r="T139" s="86">
        <v>2</v>
      </c>
      <c r="U139" s="56">
        <v>0</v>
      </c>
      <c r="V139" s="56">
        <v>22</v>
      </c>
      <c r="W139" s="56">
        <v>10</v>
      </c>
      <c r="X139" s="56"/>
      <c r="Y139" s="95"/>
      <c r="Z139" s="89"/>
      <c r="AA139" s="56"/>
      <c r="AB139" s="56"/>
      <c r="AC139" s="56"/>
      <c r="AD139" s="56">
        <v>24</v>
      </c>
      <c r="AE139" s="56">
        <v>7</v>
      </c>
      <c r="AF139" s="56">
        <v>2</v>
      </c>
      <c r="AG139" s="90">
        <v>1</v>
      </c>
      <c r="AH139" s="86"/>
      <c r="AI139" s="56"/>
      <c r="AJ139" s="56"/>
      <c r="AK139" s="56"/>
      <c r="AL139" s="56">
        <v>6</v>
      </c>
      <c r="AM139" s="56">
        <v>4</v>
      </c>
      <c r="AN139" s="56">
        <v>18</v>
      </c>
      <c r="AO139" s="56">
        <v>5</v>
      </c>
      <c r="AP139" s="56"/>
      <c r="AQ139" s="95"/>
      <c r="AR139" s="89"/>
      <c r="AS139" s="56"/>
      <c r="AT139" s="56"/>
      <c r="AU139" s="56"/>
      <c r="AV139" s="56"/>
      <c r="AW139" s="56"/>
      <c r="AX139" s="56">
        <v>2</v>
      </c>
      <c r="AY139" s="56">
        <v>1</v>
      </c>
      <c r="AZ139" s="56">
        <v>17</v>
      </c>
      <c r="BA139" s="56">
        <v>5</v>
      </c>
      <c r="BB139" s="57"/>
      <c r="BC139" s="90"/>
      <c r="BD139" s="86"/>
      <c r="BE139" s="56"/>
      <c r="BF139" s="56"/>
      <c r="BG139" s="56"/>
      <c r="BH139" s="56"/>
      <c r="BI139" s="56"/>
      <c r="BJ139" s="56"/>
      <c r="BK139" s="56"/>
      <c r="BL139" s="56">
        <v>9</v>
      </c>
      <c r="BM139" s="56">
        <v>4</v>
      </c>
      <c r="BN139" s="56">
        <v>35</v>
      </c>
      <c r="BO139" s="56">
        <v>15</v>
      </c>
      <c r="BP139" s="56"/>
      <c r="BQ139" s="95"/>
      <c r="BR139" s="89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>
        <v>21</v>
      </c>
      <c r="CE139" s="56">
        <v>10</v>
      </c>
      <c r="CF139" s="56"/>
      <c r="CG139" s="90"/>
      <c r="CH139" s="8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>
        <v>8</v>
      </c>
      <c r="CU139" s="56">
        <v>2</v>
      </c>
      <c r="CV139" s="56">
        <v>23</v>
      </c>
      <c r="CW139" s="56">
        <v>11</v>
      </c>
      <c r="CX139" s="56">
        <v>1</v>
      </c>
      <c r="CY139" s="95">
        <v>0</v>
      </c>
      <c r="CZ139" s="89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>
        <v>7</v>
      </c>
      <c r="DO139" s="56">
        <v>5</v>
      </c>
      <c r="DP139" s="56">
        <v>29</v>
      </c>
      <c r="DQ139" s="90">
        <v>17</v>
      </c>
      <c r="DR139" s="8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>
        <v>10</v>
      </c>
      <c r="EI139" s="95">
        <v>6</v>
      </c>
      <c r="EJ139" s="102"/>
      <c r="EK139" s="56"/>
      <c r="EL139" s="56"/>
      <c r="EM139" s="56"/>
      <c r="EN139" s="56"/>
      <c r="EO139" s="56"/>
      <c r="EP139" s="56"/>
      <c r="EQ139" s="56"/>
      <c r="ER139" s="57"/>
      <c r="ES139" s="57"/>
      <c r="ET139" s="57"/>
      <c r="EU139" s="57"/>
      <c r="EV139" s="57"/>
      <c r="EW139" s="57"/>
      <c r="EX139" s="57"/>
      <c r="EY139" s="57"/>
      <c r="EZ139" s="57"/>
      <c r="FA139" s="101"/>
      <c r="FB139" s="100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103"/>
      <c r="FT139" s="102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101"/>
      <c r="GL139" s="155"/>
      <c r="GM139" s="3">
        <f t="shared" si="40"/>
        <v>24</v>
      </c>
      <c r="GN139" s="3">
        <f t="shared" si="41"/>
        <v>22</v>
      </c>
      <c r="GO139" s="3">
        <f t="shared" si="42"/>
        <v>30</v>
      </c>
      <c r="GP139" s="3">
        <f t="shared" si="43"/>
        <v>22</v>
      </c>
      <c r="GQ139" s="3">
        <f t="shared" si="44"/>
        <v>26</v>
      </c>
      <c r="GR139" s="3">
        <f t="shared" si="45"/>
        <v>35</v>
      </c>
      <c r="GS139" s="3">
        <f t="shared" si="46"/>
        <v>29</v>
      </c>
      <c r="GT139" s="3">
        <f t="shared" si="47"/>
        <v>30</v>
      </c>
      <c r="GU139" s="3">
        <f t="shared" si="48"/>
        <v>40</v>
      </c>
      <c r="GV139" s="3">
        <f t="shared" si="49"/>
        <v>258</v>
      </c>
      <c r="GW139" s="161" t="str">
        <f>IF(GV139='Rregjistrimet 9 Vjeçare'!AH139,"Mire","Gabim")</f>
        <v>Mire</v>
      </c>
      <c r="GX139" s="3">
        <f t="shared" si="50"/>
        <v>8</v>
      </c>
      <c r="GY139" s="3">
        <f t="shared" si="51"/>
        <v>10</v>
      </c>
      <c r="GZ139" s="3">
        <f t="shared" si="52"/>
        <v>11</v>
      </c>
      <c r="HA139" s="3">
        <f t="shared" si="53"/>
        <v>7</v>
      </c>
      <c r="HB139" s="3">
        <f t="shared" si="54"/>
        <v>9</v>
      </c>
      <c r="HC139" s="3">
        <f t="shared" si="55"/>
        <v>15</v>
      </c>
      <c r="HD139" s="3">
        <f t="shared" si="56"/>
        <v>12</v>
      </c>
      <c r="HE139" s="3">
        <f t="shared" si="57"/>
        <v>16</v>
      </c>
      <c r="HF139" s="3">
        <f t="shared" si="58"/>
        <v>23</v>
      </c>
      <c r="HG139" s="3">
        <f t="shared" si="59"/>
        <v>111</v>
      </c>
      <c r="HH139" s="161" t="str">
        <f>IF(HG139='Rregjistrimet 9 Vjeçare'!AI139,"Mire","Gabim")</f>
        <v>Mire</v>
      </c>
    </row>
    <row r="140" spans="1:216" ht="14.1" customHeight="1">
      <c r="A140" s="3" t="s">
        <v>662</v>
      </c>
      <c r="B140" s="40" t="s">
        <v>663</v>
      </c>
      <c r="C140" s="37" t="s">
        <v>297</v>
      </c>
      <c r="D140" s="1" t="s">
        <v>297</v>
      </c>
      <c r="E140" s="4" t="s">
        <v>297</v>
      </c>
      <c r="F140" s="4" t="s">
        <v>297</v>
      </c>
      <c r="G140" s="4" t="s">
        <v>298</v>
      </c>
      <c r="H140" s="4" t="s">
        <v>299</v>
      </c>
      <c r="I140" s="1" t="s">
        <v>648</v>
      </c>
      <c r="J140" s="38" t="s">
        <v>301</v>
      </c>
      <c r="K140" s="38" t="s">
        <v>302</v>
      </c>
      <c r="L140" s="38"/>
      <c r="M140" s="38" t="s">
        <v>303</v>
      </c>
      <c r="N140" s="55"/>
      <c r="O140" s="84"/>
      <c r="P140" s="89">
        <v>13</v>
      </c>
      <c r="Q140" s="56">
        <v>6</v>
      </c>
      <c r="R140" s="56"/>
      <c r="S140" s="90"/>
      <c r="T140" s="86"/>
      <c r="U140" s="56"/>
      <c r="V140" s="56">
        <v>15</v>
      </c>
      <c r="W140" s="56">
        <v>3</v>
      </c>
      <c r="X140" s="56"/>
      <c r="Y140" s="95"/>
      <c r="Z140" s="89"/>
      <c r="AA140" s="56"/>
      <c r="AB140" s="56"/>
      <c r="AC140" s="56"/>
      <c r="AD140" s="56">
        <v>13</v>
      </c>
      <c r="AE140" s="56">
        <v>4</v>
      </c>
      <c r="AF140" s="56"/>
      <c r="AG140" s="90"/>
      <c r="AH140" s="86"/>
      <c r="AI140" s="56"/>
      <c r="AJ140" s="56"/>
      <c r="AK140" s="56"/>
      <c r="AL140" s="56"/>
      <c r="AM140" s="56"/>
      <c r="AN140" s="56">
        <v>16</v>
      </c>
      <c r="AO140" s="56">
        <v>3</v>
      </c>
      <c r="AP140" s="56"/>
      <c r="AQ140" s="95"/>
      <c r="AR140" s="89"/>
      <c r="AS140" s="56"/>
      <c r="AT140" s="56"/>
      <c r="AU140" s="56"/>
      <c r="AV140" s="56"/>
      <c r="AW140" s="56"/>
      <c r="AX140" s="56"/>
      <c r="AY140" s="56"/>
      <c r="AZ140" s="56">
        <v>15</v>
      </c>
      <c r="BA140" s="56">
        <v>9</v>
      </c>
      <c r="BB140" s="57"/>
      <c r="BC140" s="90"/>
      <c r="BD140" s="8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>
        <v>12</v>
      </c>
      <c r="BO140" s="56">
        <v>6</v>
      </c>
      <c r="BP140" s="56"/>
      <c r="BQ140" s="95"/>
      <c r="BR140" s="89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>
        <v>9</v>
      </c>
      <c r="CE140" s="56">
        <v>4</v>
      </c>
      <c r="CF140" s="56"/>
      <c r="CG140" s="90"/>
      <c r="CH140" s="8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>
        <v>13</v>
      </c>
      <c r="CW140" s="56">
        <v>6</v>
      </c>
      <c r="CX140" s="56"/>
      <c r="CY140" s="95"/>
      <c r="CZ140" s="89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>
        <v>16</v>
      </c>
      <c r="DQ140" s="90">
        <v>8</v>
      </c>
      <c r="DR140" s="8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95"/>
      <c r="EJ140" s="102"/>
      <c r="EK140" s="56"/>
      <c r="EL140" s="56"/>
      <c r="EM140" s="56"/>
      <c r="EN140" s="56"/>
      <c r="EO140" s="56"/>
      <c r="EP140" s="56"/>
      <c r="EQ140" s="56"/>
      <c r="ER140" s="57"/>
      <c r="ES140" s="57"/>
      <c r="ET140" s="57"/>
      <c r="EU140" s="57"/>
      <c r="EV140" s="57"/>
      <c r="EW140" s="57"/>
      <c r="EX140" s="57"/>
      <c r="EY140" s="57"/>
      <c r="EZ140" s="57"/>
      <c r="FA140" s="101"/>
      <c r="FB140" s="100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103"/>
      <c r="FT140" s="102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101"/>
      <c r="GL140" s="155"/>
      <c r="GM140" s="3">
        <f t="shared" si="40"/>
        <v>13</v>
      </c>
      <c r="GN140" s="3">
        <f t="shared" si="41"/>
        <v>15</v>
      </c>
      <c r="GO140" s="3">
        <f t="shared" si="42"/>
        <v>13</v>
      </c>
      <c r="GP140" s="3">
        <f t="shared" si="43"/>
        <v>16</v>
      </c>
      <c r="GQ140" s="3">
        <f t="shared" si="44"/>
        <v>15</v>
      </c>
      <c r="GR140" s="3">
        <f t="shared" si="45"/>
        <v>12</v>
      </c>
      <c r="GS140" s="3">
        <f t="shared" si="46"/>
        <v>9</v>
      </c>
      <c r="GT140" s="3">
        <f t="shared" si="47"/>
        <v>13</v>
      </c>
      <c r="GU140" s="3">
        <f t="shared" si="48"/>
        <v>16</v>
      </c>
      <c r="GV140" s="3">
        <f t="shared" si="49"/>
        <v>122</v>
      </c>
      <c r="GW140" s="161" t="str">
        <f>IF(GV140='Rregjistrimet 9 Vjeçare'!AH140,"Mire","Gabim")</f>
        <v>Mire</v>
      </c>
      <c r="GX140" s="3">
        <f t="shared" si="50"/>
        <v>6</v>
      </c>
      <c r="GY140" s="3">
        <f t="shared" si="51"/>
        <v>3</v>
      </c>
      <c r="GZ140" s="3">
        <f t="shared" si="52"/>
        <v>4</v>
      </c>
      <c r="HA140" s="3">
        <f t="shared" si="53"/>
        <v>3</v>
      </c>
      <c r="HB140" s="3">
        <f t="shared" si="54"/>
        <v>9</v>
      </c>
      <c r="HC140" s="3">
        <f t="shared" si="55"/>
        <v>6</v>
      </c>
      <c r="HD140" s="3">
        <f t="shared" si="56"/>
        <v>4</v>
      </c>
      <c r="HE140" s="3">
        <f t="shared" si="57"/>
        <v>6</v>
      </c>
      <c r="HF140" s="3">
        <f t="shared" si="58"/>
        <v>8</v>
      </c>
      <c r="HG140" s="3">
        <f t="shared" si="59"/>
        <v>49</v>
      </c>
      <c r="HH140" s="161" t="str">
        <f>IF(HG140='Rregjistrimet 9 Vjeçare'!AI140,"Mire","Gabim")</f>
        <v>Mire</v>
      </c>
    </row>
    <row r="141" spans="1:216" ht="14.1" customHeight="1">
      <c r="A141" s="3" t="s">
        <v>664</v>
      </c>
      <c r="B141" s="40" t="s">
        <v>665</v>
      </c>
      <c r="C141" s="37" t="s">
        <v>297</v>
      </c>
      <c r="D141" s="1" t="s">
        <v>297</v>
      </c>
      <c r="E141" s="4" t="s">
        <v>297</v>
      </c>
      <c r="F141" s="4" t="s">
        <v>297</v>
      </c>
      <c r="G141" s="4" t="s">
        <v>298</v>
      </c>
      <c r="H141" s="4" t="s">
        <v>299</v>
      </c>
      <c r="I141" s="1" t="s">
        <v>648</v>
      </c>
      <c r="J141" s="41" t="s">
        <v>301</v>
      </c>
      <c r="K141" s="41" t="s">
        <v>302</v>
      </c>
      <c r="L141" s="41"/>
      <c r="M141" s="38" t="s">
        <v>303</v>
      </c>
      <c r="N141" s="55"/>
      <c r="O141" s="84"/>
      <c r="P141" s="89">
        <v>17</v>
      </c>
      <c r="Q141" s="56">
        <v>8</v>
      </c>
      <c r="R141" s="56"/>
      <c r="S141" s="90"/>
      <c r="T141" s="86"/>
      <c r="U141" s="56"/>
      <c r="V141" s="56">
        <v>20</v>
      </c>
      <c r="W141" s="56">
        <v>14</v>
      </c>
      <c r="X141" s="56"/>
      <c r="Y141" s="95"/>
      <c r="Z141" s="89"/>
      <c r="AA141" s="56"/>
      <c r="AB141" s="56"/>
      <c r="AC141" s="56"/>
      <c r="AD141" s="56">
        <v>15</v>
      </c>
      <c r="AE141" s="56">
        <v>8</v>
      </c>
      <c r="AF141" s="56"/>
      <c r="AG141" s="90"/>
      <c r="AH141" s="86"/>
      <c r="AI141" s="56"/>
      <c r="AJ141" s="56"/>
      <c r="AK141" s="56"/>
      <c r="AL141" s="56"/>
      <c r="AM141" s="56"/>
      <c r="AN141" s="56">
        <v>14</v>
      </c>
      <c r="AO141" s="56">
        <v>8</v>
      </c>
      <c r="AP141" s="56"/>
      <c r="AQ141" s="95"/>
      <c r="AR141" s="89"/>
      <c r="AS141" s="56"/>
      <c r="AT141" s="56"/>
      <c r="AU141" s="56"/>
      <c r="AV141" s="56"/>
      <c r="AW141" s="56"/>
      <c r="AX141" s="56"/>
      <c r="AY141" s="56"/>
      <c r="AZ141" s="56">
        <v>16</v>
      </c>
      <c r="BA141" s="56">
        <v>9</v>
      </c>
      <c r="BB141" s="57"/>
      <c r="BC141" s="90"/>
      <c r="BD141" s="8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>
        <v>20</v>
      </c>
      <c r="BO141" s="56">
        <v>11</v>
      </c>
      <c r="BP141" s="56"/>
      <c r="BQ141" s="95"/>
      <c r="BR141" s="89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>
        <v>21</v>
      </c>
      <c r="CE141" s="56">
        <v>9</v>
      </c>
      <c r="CF141" s="56"/>
      <c r="CG141" s="90"/>
      <c r="CH141" s="8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>
        <v>20</v>
      </c>
      <c r="CW141" s="56">
        <v>10</v>
      </c>
      <c r="CX141" s="56"/>
      <c r="CY141" s="95"/>
      <c r="CZ141" s="89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>
        <v>17</v>
      </c>
      <c r="DQ141" s="90">
        <v>7</v>
      </c>
      <c r="DR141" s="8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95"/>
      <c r="EJ141" s="102"/>
      <c r="EK141" s="56"/>
      <c r="EL141" s="56"/>
      <c r="EM141" s="56"/>
      <c r="EN141" s="56"/>
      <c r="EO141" s="56"/>
      <c r="EP141" s="56"/>
      <c r="EQ141" s="56"/>
      <c r="ER141" s="57"/>
      <c r="ES141" s="57"/>
      <c r="ET141" s="57"/>
      <c r="EU141" s="57"/>
      <c r="EV141" s="57"/>
      <c r="EW141" s="57"/>
      <c r="EX141" s="57"/>
      <c r="EY141" s="57"/>
      <c r="EZ141" s="57"/>
      <c r="FA141" s="101"/>
      <c r="FB141" s="100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103"/>
      <c r="FT141" s="102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101"/>
      <c r="GL141" s="155"/>
      <c r="GM141" s="3">
        <f t="shared" si="40"/>
        <v>17</v>
      </c>
      <c r="GN141" s="3">
        <f t="shared" si="41"/>
        <v>20</v>
      </c>
      <c r="GO141" s="3">
        <f t="shared" si="42"/>
        <v>15</v>
      </c>
      <c r="GP141" s="3">
        <f t="shared" si="43"/>
        <v>14</v>
      </c>
      <c r="GQ141" s="3">
        <f t="shared" si="44"/>
        <v>16</v>
      </c>
      <c r="GR141" s="3">
        <f t="shared" si="45"/>
        <v>20</v>
      </c>
      <c r="GS141" s="3">
        <f t="shared" si="46"/>
        <v>21</v>
      </c>
      <c r="GT141" s="3">
        <f t="shared" si="47"/>
        <v>20</v>
      </c>
      <c r="GU141" s="3">
        <f t="shared" si="48"/>
        <v>17</v>
      </c>
      <c r="GV141" s="3">
        <f t="shared" si="49"/>
        <v>160</v>
      </c>
      <c r="GW141" s="161" t="str">
        <f>IF(GV141='Rregjistrimet 9 Vjeçare'!AH141,"Mire","Gabim")</f>
        <v>Mire</v>
      </c>
      <c r="GX141" s="3">
        <f t="shared" si="50"/>
        <v>8</v>
      </c>
      <c r="GY141" s="3">
        <f t="shared" si="51"/>
        <v>14</v>
      </c>
      <c r="GZ141" s="3">
        <f t="shared" si="52"/>
        <v>8</v>
      </c>
      <c r="HA141" s="3">
        <f t="shared" si="53"/>
        <v>8</v>
      </c>
      <c r="HB141" s="3">
        <f t="shared" si="54"/>
        <v>9</v>
      </c>
      <c r="HC141" s="3">
        <f t="shared" si="55"/>
        <v>11</v>
      </c>
      <c r="HD141" s="3">
        <f t="shared" si="56"/>
        <v>9</v>
      </c>
      <c r="HE141" s="3">
        <f t="shared" si="57"/>
        <v>10</v>
      </c>
      <c r="HF141" s="3">
        <f t="shared" si="58"/>
        <v>7</v>
      </c>
      <c r="HG141" s="3">
        <f t="shared" si="59"/>
        <v>84</v>
      </c>
      <c r="HH141" s="161" t="str">
        <f>IF(HG141='Rregjistrimet 9 Vjeçare'!AI141,"Mire","Gabim")</f>
        <v>Mire</v>
      </c>
    </row>
    <row r="142" spans="1:216" ht="14.1" customHeight="1">
      <c r="A142" s="3" t="s">
        <v>666</v>
      </c>
      <c r="B142" s="40" t="s">
        <v>667</v>
      </c>
      <c r="C142" s="37" t="s">
        <v>297</v>
      </c>
      <c r="D142" s="1" t="s">
        <v>297</v>
      </c>
      <c r="E142" s="4" t="s">
        <v>297</v>
      </c>
      <c r="F142" s="4" t="s">
        <v>297</v>
      </c>
      <c r="G142" s="4" t="s">
        <v>298</v>
      </c>
      <c r="H142" s="4" t="s">
        <v>299</v>
      </c>
      <c r="I142" s="1" t="s">
        <v>648</v>
      </c>
      <c r="J142" s="41" t="s">
        <v>301</v>
      </c>
      <c r="K142" s="41" t="s">
        <v>302</v>
      </c>
      <c r="L142" s="41"/>
      <c r="M142" s="38" t="s">
        <v>303</v>
      </c>
      <c r="N142" s="55"/>
      <c r="O142" s="84"/>
      <c r="P142" s="89">
        <v>16</v>
      </c>
      <c r="Q142" s="56">
        <v>9</v>
      </c>
      <c r="R142" s="56"/>
      <c r="S142" s="90"/>
      <c r="T142" s="86">
        <v>9</v>
      </c>
      <c r="U142" s="56">
        <v>4</v>
      </c>
      <c r="V142" s="56">
        <v>17</v>
      </c>
      <c r="W142" s="56">
        <v>5</v>
      </c>
      <c r="X142" s="56"/>
      <c r="Y142" s="95"/>
      <c r="Z142" s="89"/>
      <c r="AA142" s="56"/>
      <c r="AB142" s="56">
        <v>13</v>
      </c>
      <c r="AC142" s="56">
        <v>10</v>
      </c>
      <c r="AD142" s="56">
        <v>14</v>
      </c>
      <c r="AE142" s="56">
        <v>9</v>
      </c>
      <c r="AF142" s="56"/>
      <c r="AG142" s="90"/>
      <c r="AH142" s="86"/>
      <c r="AI142" s="56"/>
      <c r="AJ142" s="56"/>
      <c r="AK142" s="56"/>
      <c r="AL142" s="56">
        <v>5</v>
      </c>
      <c r="AM142" s="56">
        <v>1</v>
      </c>
      <c r="AN142" s="56">
        <v>17</v>
      </c>
      <c r="AO142" s="56">
        <v>5</v>
      </c>
      <c r="AP142" s="56"/>
      <c r="AQ142" s="95"/>
      <c r="AR142" s="89"/>
      <c r="AS142" s="56"/>
      <c r="AT142" s="56"/>
      <c r="AU142" s="56"/>
      <c r="AV142" s="56"/>
      <c r="AW142" s="56"/>
      <c r="AX142" s="56">
        <v>2</v>
      </c>
      <c r="AY142" s="56">
        <v>1</v>
      </c>
      <c r="AZ142" s="56">
        <v>12</v>
      </c>
      <c r="BA142" s="56">
        <v>9</v>
      </c>
      <c r="BB142" s="57"/>
      <c r="BC142" s="90"/>
      <c r="BD142" s="86"/>
      <c r="BE142" s="56"/>
      <c r="BF142" s="56"/>
      <c r="BG142" s="56"/>
      <c r="BH142" s="56"/>
      <c r="BI142" s="56"/>
      <c r="BJ142" s="56"/>
      <c r="BK142" s="56"/>
      <c r="BL142" s="56">
        <v>7</v>
      </c>
      <c r="BM142" s="56">
        <v>1</v>
      </c>
      <c r="BN142" s="56">
        <v>2</v>
      </c>
      <c r="BO142" s="56">
        <v>2</v>
      </c>
      <c r="BP142" s="56"/>
      <c r="BQ142" s="95"/>
      <c r="BR142" s="89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>
        <v>12</v>
      </c>
      <c r="CC142" s="56">
        <v>6</v>
      </c>
      <c r="CD142" s="56">
        <v>17</v>
      </c>
      <c r="CE142" s="56">
        <v>8</v>
      </c>
      <c r="CF142" s="56"/>
      <c r="CG142" s="90"/>
      <c r="CH142" s="8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>
        <v>4</v>
      </c>
      <c r="CU142" s="56">
        <v>2</v>
      </c>
      <c r="CV142" s="56">
        <v>8</v>
      </c>
      <c r="CW142" s="56">
        <v>5</v>
      </c>
      <c r="CX142" s="56"/>
      <c r="CY142" s="95"/>
      <c r="CZ142" s="89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>
        <v>1</v>
      </c>
      <c r="DO142" s="56">
        <v>1</v>
      </c>
      <c r="DP142" s="56">
        <v>11</v>
      </c>
      <c r="DQ142" s="90">
        <v>5</v>
      </c>
      <c r="DR142" s="8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>
        <v>1</v>
      </c>
      <c r="EI142" s="95">
        <v>1</v>
      </c>
      <c r="EJ142" s="102"/>
      <c r="EK142" s="56"/>
      <c r="EL142" s="56"/>
      <c r="EM142" s="56"/>
      <c r="EN142" s="56"/>
      <c r="EO142" s="56"/>
      <c r="EP142" s="56"/>
      <c r="EQ142" s="56"/>
      <c r="ER142" s="57"/>
      <c r="ES142" s="57"/>
      <c r="ET142" s="57"/>
      <c r="EU142" s="57"/>
      <c r="EV142" s="57"/>
      <c r="EW142" s="57"/>
      <c r="EX142" s="57"/>
      <c r="EY142" s="57"/>
      <c r="EZ142" s="57"/>
      <c r="FA142" s="101"/>
      <c r="FB142" s="100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103"/>
      <c r="FT142" s="102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101"/>
      <c r="GL142" s="155"/>
      <c r="GM142" s="3">
        <f t="shared" si="40"/>
        <v>25</v>
      </c>
      <c r="GN142" s="3">
        <f t="shared" si="41"/>
        <v>30</v>
      </c>
      <c r="GO142" s="3">
        <f t="shared" si="42"/>
        <v>19</v>
      </c>
      <c r="GP142" s="3">
        <f t="shared" si="43"/>
        <v>19</v>
      </c>
      <c r="GQ142" s="3">
        <f t="shared" si="44"/>
        <v>19</v>
      </c>
      <c r="GR142" s="3">
        <f t="shared" si="45"/>
        <v>14</v>
      </c>
      <c r="GS142" s="3">
        <f t="shared" si="46"/>
        <v>21</v>
      </c>
      <c r="GT142" s="3">
        <f t="shared" si="47"/>
        <v>9</v>
      </c>
      <c r="GU142" s="3">
        <f t="shared" si="48"/>
        <v>12</v>
      </c>
      <c r="GV142" s="3">
        <f t="shared" si="49"/>
        <v>168</v>
      </c>
      <c r="GW142" s="161" t="str">
        <f>IF(GV142='Rregjistrimet 9 Vjeçare'!AH142,"Mire","Gabim")</f>
        <v>Mire</v>
      </c>
      <c r="GX142" s="3">
        <f t="shared" si="50"/>
        <v>13</v>
      </c>
      <c r="GY142" s="3">
        <f t="shared" si="51"/>
        <v>15</v>
      </c>
      <c r="GZ142" s="3">
        <f t="shared" si="52"/>
        <v>10</v>
      </c>
      <c r="HA142" s="3">
        <f t="shared" si="53"/>
        <v>6</v>
      </c>
      <c r="HB142" s="3">
        <f t="shared" si="54"/>
        <v>10</v>
      </c>
      <c r="HC142" s="3">
        <f t="shared" si="55"/>
        <v>8</v>
      </c>
      <c r="HD142" s="3">
        <f t="shared" si="56"/>
        <v>10</v>
      </c>
      <c r="HE142" s="3">
        <f t="shared" si="57"/>
        <v>6</v>
      </c>
      <c r="HF142" s="3">
        <f t="shared" si="58"/>
        <v>6</v>
      </c>
      <c r="HG142" s="3">
        <f t="shared" si="59"/>
        <v>84</v>
      </c>
      <c r="HH142" s="161" t="str">
        <f>IF(HG142='Rregjistrimet 9 Vjeçare'!AI142,"Mire","Gabim")</f>
        <v>Mire</v>
      </c>
    </row>
    <row r="143" spans="1:216" ht="14.1" customHeight="1">
      <c r="A143" s="3" t="s">
        <v>668</v>
      </c>
      <c r="B143" s="40" t="s">
        <v>669</v>
      </c>
      <c r="C143" s="37" t="s">
        <v>297</v>
      </c>
      <c r="D143" s="1" t="s">
        <v>297</v>
      </c>
      <c r="E143" s="4" t="s">
        <v>297</v>
      </c>
      <c r="F143" s="4" t="s">
        <v>297</v>
      </c>
      <c r="G143" s="4" t="s">
        <v>298</v>
      </c>
      <c r="H143" s="4" t="s">
        <v>299</v>
      </c>
      <c r="I143" s="1" t="s">
        <v>648</v>
      </c>
      <c r="J143" s="41" t="s">
        <v>339</v>
      </c>
      <c r="K143" s="41" t="s">
        <v>340</v>
      </c>
      <c r="L143" s="41"/>
      <c r="M143" s="38" t="s">
        <v>303</v>
      </c>
      <c r="N143" s="55"/>
      <c r="O143" s="84"/>
      <c r="P143" s="89"/>
      <c r="Q143" s="56"/>
      <c r="R143" s="56"/>
      <c r="S143" s="90"/>
      <c r="T143" s="86">
        <v>11</v>
      </c>
      <c r="U143" s="56">
        <v>4</v>
      </c>
      <c r="V143" s="56"/>
      <c r="W143" s="56"/>
      <c r="X143" s="56"/>
      <c r="Y143" s="95"/>
      <c r="Z143" s="89"/>
      <c r="AA143" s="56"/>
      <c r="AB143" s="56">
        <v>13</v>
      </c>
      <c r="AC143" s="56">
        <v>9</v>
      </c>
      <c r="AD143" s="56"/>
      <c r="AE143" s="56"/>
      <c r="AF143" s="56"/>
      <c r="AG143" s="90"/>
      <c r="AH143" s="86"/>
      <c r="AI143" s="56"/>
      <c r="AJ143" s="56"/>
      <c r="AK143" s="56"/>
      <c r="AL143" s="56">
        <v>14</v>
      </c>
      <c r="AM143" s="56">
        <v>7</v>
      </c>
      <c r="AN143" s="56"/>
      <c r="AO143" s="56"/>
      <c r="AP143" s="56"/>
      <c r="AQ143" s="95"/>
      <c r="AR143" s="89"/>
      <c r="AS143" s="56"/>
      <c r="AT143" s="56"/>
      <c r="AU143" s="56"/>
      <c r="AV143" s="56"/>
      <c r="AW143" s="56"/>
      <c r="AX143" s="56">
        <v>10</v>
      </c>
      <c r="AY143" s="56">
        <v>5</v>
      </c>
      <c r="AZ143" s="56"/>
      <c r="BA143" s="56"/>
      <c r="BB143" s="57"/>
      <c r="BC143" s="90"/>
      <c r="BD143" s="86"/>
      <c r="BE143" s="56"/>
      <c r="BF143" s="56"/>
      <c r="BG143" s="56"/>
      <c r="BH143" s="56"/>
      <c r="BI143" s="56"/>
      <c r="BJ143" s="56"/>
      <c r="BK143" s="56"/>
      <c r="BL143" s="56">
        <v>14</v>
      </c>
      <c r="BM143" s="56">
        <v>4</v>
      </c>
      <c r="BN143" s="56"/>
      <c r="BO143" s="56"/>
      <c r="BP143" s="56"/>
      <c r="BQ143" s="95"/>
      <c r="BR143" s="89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>
        <v>12</v>
      </c>
      <c r="CC143" s="56">
        <v>5</v>
      </c>
      <c r="CD143" s="56"/>
      <c r="CE143" s="56"/>
      <c r="CF143" s="56"/>
      <c r="CG143" s="90"/>
      <c r="CH143" s="8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>
        <v>12</v>
      </c>
      <c r="CU143" s="56">
        <v>4</v>
      </c>
      <c r="CV143" s="56"/>
      <c r="CW143" s="56"/>
      <c r="CX143" s="56"/>
      <c r="CY143" s="95"/>
      <c r="CZ143" s="89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>
        <v>16</v>
      </c>
      <c r="DO143" s="56">
        <v>7</v>
      </c>
      <c r="DP143" s="56"/>
      <c r="DQ143" s="90"/>
      <c r="DR143" s="8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>
        <v>19</v>
      </c>
      <c r="EI143" s="95">
        <v>12</v>
      </c>
      <c r="EJ143" s="102"/>
      <c r="EK143" s="56"/>
      <c r="EL143" s="56"/>
      <c r="EM143" s="56"/>
      <c r="EN143" s="56"/>
      <c r="EO143" s="56"/>
      <c r="EP143" s="56"/>
      <c r="EQ143" s="56"/>
      <c r="ER143" s="57"/>
      <c r="ES143" s="57"/>
      <c r="ET143" s="57"/>
      <c r="EU143" s="57"/>
      <c r="EV143" s="57"/>
      <c r="EW143" s="57"/>
      <c r="EX143" s="57"/>
      <c r="EY143" s="57"/>
      <c r="EZ143" s="57"/>
      <c r="FA143" s="101"/>
      <c r="FB143" s="100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103"/>
      <c r="FT143" s="102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101"/>
      <c r="GL143" s="155"/>
      <c r="GM143" s="3">
        <f t="shared" si="40"/>
        <v>11</v>
      </c>
      <c r="GN143" s="3">
        <f t="shared" si="41"/>
        <v>13</v>
      </c>
      <c r="GO143" s="3">
        <f t="shared" si="42"/>
        <v>14</v>
      </c>
      <c r="GP143" s="3">
        <f t="shared" si="43"/>
        <v>10</v>
      </c>
      <c r="GQ143" s="3">
        <f t="shared" si="44"/>
        <v>14</v>
      </c>
      <c r="GR143" s="3">
        <f t="shared" si="45"/>
        <v>12</v>
      </c>
      <c r="GS143" s="3">
        <f t="shared" si="46"/>
        <v>12</v>
      </c>
      <c r="GT143" s="3">
        <f t="shared" si="47"/>
        <v>16</v>
      </c>
      <c r="GU143" s="3">
        <f t="shared" si="48"/>
        <v>19</v>
      </c>
      <c r="GV143" s="3">
        <f t="shared" si="49"/>
        <v>121</v>
      </c>
      <c r="GW143" s="161" t="str">
        <f>IF(GV143='Rregjistrimet 9 Vjeçare'!AH143,"Mire","Gabim")</f>
        <v>Mire</v>
      </c>
      <c r="GX143" s="3">
        <f t="shared" si="50"/>
        <v>4</v>
      </c>
      <c r="GY143" s="3">
        <f t="shared" si="51"/>
        <v>9</v>
      </c>
      <c r="GZ143" s="3">
        <f t="shared" si="52"/>
        <v>7</v>
      </c>
      <c r="HA143" s="3">
        <f t="shared" si="53"/>
        <v>5</v>
      </c>
      <c r="HB143" s="3">
        <f t="shared" si="54"/>
        <v>4</v>
      </c>
      <c r="HC143" s="3">
        <f t="shared" si="55"/>
        <v>5</v>
      </c>
      <c r="HD143" s="3">
        <f t="shared" si="56"/>
        <v>4</v>
      </c>
      <c r="HE143" s="3">
        <f t="shared" si="57"/>
        <v>7</v>
      </c>
      <c r="HF143" s="3">
        <f t="shared" si="58"/>
        <v>12</v>
      </c>
      <c r="HG143" s="3">
        <f t="shared" si="59"/>
        <v>57</v>
      </c>
      <c r="HH143" s="161" t="str">
        <f>IF(HG143='Rregjistrimet 9 Vjeçare'!AI143,"Mire","Gabim")</f>
        <v>Mire</v>
      </c>
    </row>
    <row r="144" spans="1:216" ht="14.1" customHeight="1">
      <c r="A144" s="3" t="s">
        <v>670</v>
      </c>
      <c r="B144" s="40" t="s">
        <v>671</v>
      </c>
      <c r="C144" s="37" t="s">
        <v>297</v>
      </c>
      <c r="D144" s="1" t="s">
        <v>297</v>
      </c>
      <c r="E144" s="4" t="s">
        <v>297</v>
      </c>
      <c r="F144" s="4" t="s">
        <v>297</v>
      </c>
      <c r="G144" s="4" t="s">
        <v>298</v>
      </c>
      <c r="H144" s="4" t="s">
        <v>299</v>
      </c>
      <c r="I144" s="1" t="s">
        <v>648</v>
      </c>
      <c r="J144" s="38" t="s">
        <v>339</v>
      </c>
      <c r="K144" s="38" t="s">
        <v>340</v>
      </c>
      <c r="L144" s="38"/>
      <c r="M144" s="38" t="s">
        <v>303</v>
      </c>
      <c r="N144" s="55"/>
      <c r="O144" s="84"/>
      <c r="P144" s="89"/>
      <c r="Q144" s="56"/>
      <c r="R144" s="56"/>
      <c r="S144" s="90"/>
      <c r="T144" s="86"/>
      <c r="U144" s="56"/>
      <c r="V144" s="56"/>
      <c r="W144" s="56"/>
      <c r="X144" s="56"/>
      <c r="Y144" s="95"/>
      <c r="Z144" s="89"/>
      <c r="AA144" s="56"/>
      <c r="AB144" s="56"/>
      <c r="AC144" s="56"/>
      <c r="AD144" s="56"/>
      <c r="AE144" s="56"/>
      <c r="AF144" s="56"/>
      <c r="AG144" s="90"/>
      <c r="AH144" s="86"/>
      <c r="AI144" s="56"/>
      <c r="AJ144" s="56"/>
      <c r="AK144" s="56"/>
      <c r="AL144" s="56"/>
      <c r="AM144" s="56"/>
      <c r="AN144" s="56"/>
      <c r="AO144" s="56"/>
      <c r="AP144" s="56"/>
      <c r="AQ144" s="95"/>
      <c r="AR144" s="89"/>
      <c r="AS144" s="56"/>
      <c r="AT144" s="56"/>
      <c r="AU144" s="56"/>
      <c r="AV144" s="56"/>
      <c r="AW144" s="56"/>
      <c r="AX144" s="56"/>
      <c r="AY144" s="56"/>
      <c r="AZ144" s="56"/>
      <c r="BA144" s="56"/>
      <c r="BB144" s="57"/>
      <c r="BC144" s="90"/>
      <c r="BD144" s="8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95"/>
      <c r="BR144" s="89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90"/>
      <c r="CH144" s="8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>
        <v>28</v>
      </c>
      <c r="CW144" s="56">
        <v>6</v>
      </c>
      <c r="CX144" s="56">
        <v>22</v>
      </c>
      <c r="CY144" s="95">
        <v>9</v>
      </c>
      <c r="CZ144" s="89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>
        <v>20</v>
      </c>
      <c r="DO144" s="56">
        <v>7</v>
      </c>
      <c r="DP144" s="56">
        <v>30</v>
      </c>
      <c r="DQ144" s="90">
        <v>7</v>
      </c>
      <c r="DR144" s="8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>
        <v>2</v>
      </c>
      <c r="EG144" s="56">
        <v>0</v>
      </c>
      <c r="EH144" s="56">
        <v>1</v>
      </c>
      <c r="EI144" s="95">
        <v>0</v>
      </c>
      <c r="EJ144" s="102"/>
      <c r="EK144" s="56"/>
      <c r="EL144" s="56"/>
      <c r="EM144" s="56"/>
      <c r="EN144" s="56"/>
      <c r="EO144" s="56"/>
      <c r="EP144" s="56"/>
      <c r="EQ144" s="56"/>
      <c r="ER144" s="57"/>
      <c r="ES144" s="57"/>
      <c r="ET144" s="57"/>
      <c r="EU144" s="57"/>
      <c r="EV144" s="57"/>
      <c r="EW144" s="57"/>
      <c r="EX144" s="57"/>
      <c r="EY144" s="57"/>
      <c r="EZ144" s="57"/>
      <c r="FA144" s="101"/>
      <c r="FB144" s="100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103"/>
      <c r="FT144" s="102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101"/>
      <c r="GL144" s="155"/>
      <c r="GM144" s="3">
        <f t="shared" si="40"/>
        <v>0</v>
      </c>
      <c r="GN144" s="3">
        <f t="shared" si="41"/>
        <v>0</v>
      </c>
      <c r="GO144" s="3">
        <f t="shared" si="42"/>
        <v>0</v>
      </c>
      <c r="GP144" s="3">
        <f t="shared" si="43"/>
        <v>0</v>
      </c>
      <c r="GQ144" s="3">
        <f t="shared" si="44"/>
        <v>0</v>
      </c>
      <c r="GR144" s="3">
        <f t="shared" si="45"/>
        <v>0</v>
      </c>
      <c r="GS144" s="3">
        <f t="shared" si="46"/>
        <v>0</v>
      </c>
      <c r="GT144" s="3">
        <f t="shared" si="47"/>
        <v>50</v>
      </c>
      <c r="GU144" s="3">
        <f t="shared" si="48"/>
        <v>53</v>
      </c>
      <c r="GV144" s="3">
        <f t="shared" si="49"/>
        <v>103</v>
      </c>
      <c r="GW144" s="161" t="str">
        <f>IF(GV144='Rregjistrimet 9 Vjeçare'!AH144,"Mire","Gabim")</f>
        <v>Mire</v>
      </c>
      <c r="GX144" s="3">
        <f t="shared" si="50"/>
        <v>0</v>
      </c>
      <c r="GY144" s="3">
        <f t="shared" si="51"/>
        <v>0</v>
      </c>
      <c r="GZ144" s="3">
        <f t="shared" si="52"/>
        <v>0</v>
      </c>
      <c r="HA144" s="3">
        <f t="shared" si="53"/>
        <v>0</v>
      </c>
      <c r="HB144" s="3">
        <f t="shared" si="54"/>
        <v>0</v>
      </c>
      <c r="HC144" s="3">
        <f t="shared" si="55"/>
        <v>0</v>
      </c>
      <c r="HD144" s="3">
        <f t="shared" si="56"/>
        <v>0</v>
      </c>
      <c r="HE144" s="3">
        <f t="shared" si="57"/>
        <v>13</v>
      </c>
      <c r="HF144" s="3">
        <f t="shared" si="58"/>
        <v>16</v>
      </c>
      <c r="HG144" s="3">
        <f t="shared" si="59"/>
        <v>29</v>
      </c>
      <c r="HH144" s="161" t="str">
        <f>IF(HG144='Rregjistrimet 9 Vjeçare'!AI144,"Mire","Gabim")</f>
        <v>Mire</v>
      </c>
    </row>
    <row r="145" spans="1:216" ht="14.1" customHeight="1">
      <c r="A145" s="3" t="s">
        <v>672</v>
      </c>
      <c r="B145" s="40" t="s">
        <v>673</v>
      </c>
      <c r="C145" s="37" t="s">
        <v>297</v>
      </c>
      <c r="D145" s="1" t="s">
        <v>297</v>
      </c>
      <c r="E145" s="4" t="s">
        <v>297</v>
      </c>
      <c r="F145" s="4" t="s">
        <v>297</v>
      </c>
      <c r="G145" s="4" t="s">
        <v>298</v>
      </c>
      <c r="H145" s="4" t="s">
        <v>299</v>
      </c>
      <c r="I145" s="1" t="s">
        <v>648</v>
      </c>
      <c r="J145" s="38" t="s">
        <v>339</v>
      </c>
      <c r="K145" s="38" t="s">
        <v>340</v>
      </c>
      <c r="L145" s="41"/>
      <c r="M145" s="38" t="s">
        <v>303</v>
      </c>
      <c r="N145" s="55"/>
      <c r="O145" s="84"/>
      <c r="P145" s="89"/>
      <c r="Q145" s="56"/>
      <c r="R145" s="56"/>
      <c r="S145" s="90"/>
      <c r="T145" s="86"/>
      <c r="U145" s="56"/>
      <c r="V145" s="56"/>
      <c r="W145" s="56"/>
      <c r="X145" s="56"/>
      <c r="Y145" s="95"/>
      <c r="Z145" s="89"/>
      <c r="AA145" s="56"/>
      <c r="AB145" s="56"/>
      <c r="AC145" s="56"/>
      <c r="AD145" s="56"/>
      <c r="AE145" s="56"/>
      <c r="AF145" s="56"/>
      <c r="AG145" s="90"/>
      <c r="AH145" s="86"/>
      <c r="AI145" s="56"/>
      <c r="AJ145" s="56"/>
      <c r="AK145" s="56"/>
      <c r="AL145" s="56"/>
      <c r="AM145" s="56"/>
      <c r="AN145" s="56"/>
      <c r="AO145" s="56"/>
      <c r="AP145" s="56"/>
      <c r="AQ145" s="95"/>
      <c r="AR145" s="89"/>
      <c r="AS145" s="56"/>
      <c r="AT145" s="56"/>
      <c r="AU145" s="56"/>
      <c r="AV145" s="56"/>
      <c r="AW145" s="56"/>
      <c r="AX145" s="56"/>
      <c r="AY145" s="56"/>
      <c r="AZ145" s="56"/>
      <c r="BA145" s="56"/>
      <c r="BB145" s="57"/>
      <c r="BC145" s="90"/>
      <c r="BD145" s="86"/>
      <c r="BE145" s="56"/>
      <c r="BF145" s="56"/>
      <c r="BG145" s="56"/>
      <c r="BH145" s="56"/>
      <c r="BI145" s="56"/>
      <c r="BJ145" s="56"/>
      <c r="BK145" s="56"/>
      <c r="BL145" s="56">
        <v>7</v>
      </c>
      <c r="BM145" s="56">
        <v>3</v>
      </c>
      <c r="BN145" s="56"/>
      <c r="BO145" s="56"/>
      <c r="BP145" s="56"/>
      <c r="BQ145" s="95"/>
      <c r="BR145" s="89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90"/>
      <c r="CH145" s="8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95"/>
      <c r="CZ145" s="89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90"/>
      <c r="DR145" s="8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95"/>
      <c r="EJ145" s="102"/>
      <c r="EK145" s="56"/>
      <c r="EL145" s="56"/>
      <c r="EM145" s="56"/>
      <c r="EN145" s="56"/>
      <c r="EO145" s="56"/>
      <c r="EP145" s="56"/>
      <c r="EQ145" s="56"/>
      <c r="ER145" s="57"/>
      <c r="ES145" s="57"/>
      <c r="ET145" s="57"/>
      <c r="EU145" s="57"/>
      <c r="EV145" s="57"/>
      <c r="EW145" s="57"/>
      <c r="EX145" s="57"/>
      <c r="EY145" s="57"/>
      <c r="EZ145" s="57"/>
      <c r="FA145" s="101"/>
      <c r="FB145" s="100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103"/>
      <c r="FT145" s="102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101"/>
      <c r="GL145" s="155"/>
      <c r="GM145" s="3">
        <f t="shared" si="40"/>
        <v>0</v>
      </c>
      <c r="GN145" s="3">
        <f t="shared" si="41"/>
        <v>0</v>
      </c>
      <c r="GO145" s="3">
        <f t="shared" si="42"/>
        <v>0</v>
      </c>
      <c r="GP145" s="3">
        <f t="shared" si="43"/>
        <v>0</v>
      </c>
      <c r="GQ145" s="3">
        <f t="shared" si="44"/>
        <v>7</v>
      </c>
      <c r="GR145" s="3">
        <f t="shared" si="45"/>
        <v>0</v>
      </c>
      <c r="GS145" s="3">
        <f t="shared" si="46"/>
        <v>0</v>
      </c>
      <c r="GT145" s="3">
        <f t="shared" si="47"/>
        <v>0</v>
      </c>
      <c r="GU145" s="3">
        <f t="shared" si="48"/>
        <v>0</v>
      </c>
      <c r="GV145" s="3">
        <f t="shared" si="49"/>
        <v>7</v>
      </c>
      <c r="GW145" s="161" t="str">
        <f>IF(GV145='Rregjistrimet 9 Vjeçare'!AH145,"Mire","Gabim")</f>
        <v>Mire</v>
      </c>
      <c r="GX145" s="3">
        <f t="shared" si="50"/>
        <v>0</v>
      </c>
      <c r="GY145" s="3">
        <f t="shared" si="51"/>
        <v>0</v>
      </c>
      <c r="GZ145" s="3">
        <f t="shared" si="52"/>
        <v>0</v>
      </c>
      <c r="HA145" s="3">
        <f t="shared" si="53"/>
        <v>0</v>
      </c>
      <c r="HB145" s="3">
        <f t="shared" si="54"/>
        <v>3</v>
      </c>
      <c r="HC145" s="3">
        <f t="shared" si="55"/>
        <v>0</v>
      </c>
      <c r="HD145" s="3">
        <f t="shared" si="56"/>
        <v>0</v>
      </c>
      <c r="HE145" s="3">
        <f t="shared" si="57"/>
        <v>0</v>
      </c>
      <c r="HF145" s="3">
        <f t="shared" si="58"/>
        <v>0</v>
      </c>
      <c r="HG145" s="3">
        <f t="shared" si="59"/>
        <v>3</v>
      </c>
      <c r="HH145" s="161" t="str">
        <f>IF(HG145='Rregjistrimet 9 Vjeçare'!AI145,"Mire","Gabim")</f>
        <v>Mire</v>
      </c>
    </row>
    <row r="146" spans="1:216" ht="14.1" customHeight="1">
      <c r="A146" s="3" t="s">
        <v>674</v>
      </c>
      <c r="B146" s="40" t="s">
        <v>675</v>
      </c>
      <c r="C146" s="37" t="s">
        <v>297</v>
      </c>
      <c r="D146" s="1" t="s">
        <v>297</v>
      </c>
      <c r="E146" s="4" t="s">
        <v>621</v>
      </c>
      <c r="F146" s="4" t="s">
        <v>633</v>
      </c>
      <c r="G146" s="4" t="s">
        <v>676</v>
      </c>
      <c r="H146" s="4" t="s">
        <v>353</v>
      </c>
      <c r="I146" s="1" t="s">
        <v>648</v>
      </c>
      <c r="J146" s="38" t="s">
        <v>50</v>
      </c>
      <c r="K146" s="38" t="s">
        <v>340</v>
      </c>
      <c r="L146" s="38"/>
      <c r="M146" s="38" t="s">
        <v>303</v>
      </c>
      <c r="N146" s="55"/>
      <c r="O146" s="84"/>
      <c r="P146" s="89">
        <v>22</v>
      </c>
      <c r="Q146" s="56">
        <v>13</v>
      </c>
      <c r="R146" s="56">
        <v>3</v>
      </c>
      <c r="S146" s="90">
        <v>1</v>
      </c>
      <c r="T146" s="86">
        <v>3</v>
      </c>
      <c r="U146" s="56">
        <v>0</v>
      </c>
      <c r="V146" s="56">
        <v>31</v>
      </c>
      <c r="W146" s="56">
        <v>20</v>
      </c>
      <c r="X146" s="56"/>
      <c r="Y146" s="95"/>
      <c r="Z146" s="89"/>
      <c r="AA146" s="56"/>
      <c r="AB146" s="56">
        <v>3</v>
      </c>
      <c r="AC146" s="56">
        <v>2</v>
      </c>
      <c r="AD146" s="56"/>
      <c r="AE146" s="56"/>
      <c r="AF146" s="56"/>
      <c r="AG146" s="90"/>
      <c r="AH146" s="86"/>
      <c r="AI146" s="56"/>
      <c r="AJ146" s="56"/>
      <c r="AK146" s="56"/>
      <c r="AL146" s="56"/>
      <c r="AM146" s="56"/>
      <c r="AN146" s="56"/>
      <c r="AO146" s="56"/>
      <c r="AP146" s="56"/>
      <c r="AQ146" s="95"/>
      <c r="AR146" s="89"/>
      <c r="AS146" s="56"/>
      <c r="AT146" s="56"/>
      <c r="AU146" s="56"/>
      <c r="AV146" s="56"/>
      <c r="AW146" s="56"/>
      <c r="AX146" s="56"/>
      <c r="AY146" s="56"/>
      <c r="AZ146" s="56"/>
      <c r="BA146" s="56"/>
      <c r="BB146" s="57"/>
      <c r="BC146" s="90"/>
      <c r="BD146" s="8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95"/>
      <c r="BR146" s="89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90"/>
      <c r="CH146" s="8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95"/>
      <c r="CZ146" s="89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90"/>
      <c r="DR146" s="8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95"/>
      <c r="EJ146" s="102"/>
      <c r="EK146" s="56"/>
      <c r="EL146" s="56"/>
      <c r="EM146" s="56"/>
      <c r="EN146" s="56"/>
      <c r="EO146" s="56"/>
      <c r="EP146" s="56"/>
      <c r="EQ146" s="56"/>
      <c r="ER146" s="57"/>
      <c r="ES146" s="57"/>
      <c r="ET146" s="57"/>
      <c r="EU146" s="57"/>
      <c r="EV146" s="57"/>
      <c r="EW146" s="57"/>
      <c r="EX146" s="57"/>
      <c r="EY146" s="57"/>
      <c r="EZ146" s="57"/>
      <c r="FA146" s="101"/>
      <c r="FB146" s="100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103"/>
      <c r="FT146" s="102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101"/>
      <c r="GL146" s="155"/>
      <c r="GM146" s="3">
        <f t="shared" si="40"/>
        <v>25</v>
      </c>
      <c r="GN146" s="3">
        <f t="shared" si="41"/>
        <v>37</v>
      </c>
      <c r="GO146" s="3">
        <f t="shared" si="42"/>
        <v>0</v>
      </c>
      <c r="GP146" s="3">
        <f t="shared" si="43"/>
        <v>0</v>
      </c>
      <c r="GQ146" s="3">
        <f t="shared" si="44"/>
        <v>0</v>
      </c>
      <c r="GR146" s="3">
        <f t="shared" si="45"/>
        <v>0</v>
      </c>
      <c r="GS146" s="3">
        <f t="shared" si="46"/>
        <v>0</v>
      </c>
      <c r="GT146" s="3">
        <f t="shared" si="47"/>
        <v>0</v>
      </c>
      <c r="GU146" s="3">
        <f t="shared" si="48"/>
        <v>0</v>
      </c>
      <c r="GV146" s="3">
        <f t="shared" si="49"/>
        <v>62</v>
      </c>
      <c r="GW146" s="161" t="str">
        <f>IF(GV146='Rregjistrimet 9 Vjeçare'!AH146,"Mire","Gabim")</f>
        <v>Mire</v>
      </c>
      <c r="GX146" s="3">
        <f t="shared" si="50"/>
        <v>13</v>
      </c>
      <c r="GY146" s="3">
        <f t="shared" si="51"/>
        <v>23</v>
      </c>
      <c r="GZ146" s="3">
        <f t="shared" si="52"/>
        <v>0</v>
      </c>
      <c r="HA146" s="3">
        <f t="shared" si="53"/>
        <v>0</v>
      </c>
      <c r="HB146" s="3">
        <f t="shared" si="54"/>
        <v>0</v>
      </c>
      <c r="HC146" s="3">
        <f t="shared" si="55"/>
        <v>0</v>
      </c>
      <c r="HD146" s="3">
        <f t="shared" si="56"/>
        <v>0</v>
      </c>
      <c r="HE146" s="3">
        <f t="shared" si="57"/>
        <v>0</v>
      </c>
      <c r="HF146" s="3">
        <f t="shared" si="58"/>
        <v>0</v>
      </c>
      <c r="HG146" s="3">
        <f t="shared" si="59"/>
        <v>36</v>
      </c>
      <c r="HH146" s="161" t="str">
        <f>IF(HG146='Rregjistrimet 9 Vjeçare'!AI146,"Mire","Gabim")</f>
        <v>Mire</v>
      </c>
    </row>
    <row r="147" spans="1:216" ht="15" customHeight="1">
      <c r="N147" s="104">
        <f>SUBTOTAL(9,N6:N146)</f>
        <v>20</v>
      </c>
      <c r="O147" s="104">
        <f t="shared" ref="O147:BZ147" si="60">SUBTOTAL(9,O6:O146)</f>
        <v>16</v>
      </c>
      <c r="P147" s="104">
        <f t="shared" si="60"/>
        <v>1670</v>
      </c>
      <c r="Q147" s="104">
        <f t="shared" si="60"/>
        <v>784</v>
      </c>
      <c r="R147" s="104">
        <f t="shared" si="60"/>
        <v>23</v>
      </c>
      <c r="S147" s="104">
        <f t="shared" si="60"/>
        <v>8</v>
      </c>
      <c r="T147" s="104">
        <f t="shared" si="60"/>
        <v>318</v>
      </c>
      <c r="U147" s="104">
        <f t="shared" si="60"/>
        <v>145</v>
      </c>
      <c r="V147" s="104">
        <f t="shared" si="60"/>
        <v>1777</v>
      </c>
      <c r="W147" s="104">
        <f t="shared" si="60"/>
        <v>841</v>
      </c>
      <c r="X147" s="104">
        <f t="shared" si="60"/>
        <v>9</v>
      </c>
      <c r="Y147" s="104">
        <f t="shared" si="60"/>
        <v>4</v>
      </c>
      <c r="Z147" s="104">
        <f t="shared" si="60"/>
        <v>7</v>
      </c>
      <c r="AA147" s="104">
        <f t="shared" si="60"/>
        <v>4</v>
      </c>
      <c r="AB147" s="104">
        <f t="shared" si="60"/>
        <v>405</v>
      </c>
      <c r="AC147" s="104">
        <f t="shared" si="60"/>
        <v>216</v>
      </c>
      <c r="AD147" s="104">
        <f t="shared" si="60"/>
        <v>1770</v>
      </c>
      <c r="AE147" s="104">
        <f t="shared" si="60"/>
        <v>876</v>
      </c>
      <c r="AF147" s="104">
        <f t="shared" si="60"/>
        <v>27</v>
      </c>
      <c r="AG147" s="104">
        <f t="shared" si="60"/>
        <v>14</v>
      </c>
      <c r="AH147" s="104">
        <f t="shared" si="60"/>
        <v>1</v>
      </c>
      <c r="AI147" s="104">
        <f t="shared" si="60"/>
        <v>0</v>
      </c>
      <c r="AJ147" s="104">
        <f t="shared" si="60"/>
        <v>7</v>
      </c>
      <c r="AK147" s="104">
        <f t="shared" si="60"/>
        <v>3</v>
      </c>
      <c r="AL147" s="104">
        <f t="shared" si="60"/>
        <v>432</v>
      </c>
      <c r="AM147" s="104">
        <f t="shared" si="60"/>
        <v>201</v>
      </c>
      <c r="AN147" s="104">
        <f t="shared" si="60"/>
        <v>1795</v>
      </c>
      <c r="AO147" s="104">
        <f t="shared" si="60"/>
        <v>823</v>
      </c>
      <c r="AP147" s="104">
        <f t="shared" si="60"/>
        <v>38</v>
      </c>
      <c r="AQ147" s="104">
        <f t="shared" si="60"/>
        <v>20</v>
      </c>
      <c r="AR147" s="104">
        <f t="shared" si="60"/>
        <v>2</v>
      </c>
      <c r="AS147" s="104">
        <f t="shared" si="60"/>
        <v>0</v>
      </c>
      <c r="AT147" s="104">
        <f t="shared" si="60"/>
        <v>9</v>
      </c>
      <c r="AU147" s="104">
        <f t="shared" si="60"/>
        <v>4</v>
      </c>
      <c r="AV147" s="104">
        <f t="shared" si="60"/>
        <v>17</v>
      </c>
      <c r="AW147" s="104">
        <f t="shared" si="60"/>
        <v>10</v>
      </c>
      <c r="AX147" s="104">
        <f t="shared" si="60"/>
        <v>483</v>
      </c>
      <c r="AY147" s="104">
        <f t="shared" si="60"/>
        <v>226</v>
      </c>
      <c r="AZ147" s="104">
        <f t="shared" si="60"/>
        <v>1815</v>
      </c>
      <c r="BA147" s="104">
        <f t="shared" si="60"/>
        <v>913</v>
      </c>
      <c r="BB147" s="104">
        <f t="shared" si="60"/>
        <v>33</v>
      </c>
      <c r="BC147" s="104">
        <f t="shared" si="60"/>
        <v>14</v>
      </c>
      <c r="BD147" s="104">
        <f t="shared" si="60"/>
        <v>1</v>
      </c>
      <c r="BE147" s="104">
        <f t="shared" si="60"/>
        <v>0</v>
      </c>
      <c r="BF147" s="104">
        <f t="shared" si="60"/>
        <v>0</v>
      </c>
      <c r="BG147" s="104">
        <f t="shared" si="60"/>
        <v>0</v>
      </c>
      <c r="BH147" s="104">
        <f t="shared" si="60"/>
        <v>2</v>
      </c>
      <c r="BI147" s="104">
        <f t="shared" si="60"/>
        <v>1</v>
      </c>
      <c r="BJ147" s="104">
        <f t="shared" si="60"/>
        <v>24</v>
      </c>
      <c r="BK147" s="104">
        <f t="shared" si="60"/>
        <v>7</v>
      </c>
      <c r="BL147" s="104">
        <f t="shared" si="60"/>
        <v>622</v>
      </c>
      <c r="BM147" s="104">
        <f t="shared" si="60"/>
        <v>279</v>
      </c>
      <c r="BN147" s="104">
        <f t="shared" si="60"/>
        <v>1857</v>
      </c>
      <c r="BO147" s="104">
        <f t="shared" si="60"/>
        <v>897</v>
      </c>
      <c r="BP147" s="104">
        <f t="shared" si="60"/>
        <v>38</v>
      </c>
      <c r="BQ147" s="104">
        <f t="shared" si="60"/>
        <v>21</v>
      </c>
      <c r="BR147" s="104">
        <f t="shared" si="60"/>
        <v>0</v>
      </c>
      <c r="BS147" s="104">
        <f t="shared" si="60"/>
        <v>0</v>
      </c>
      <c r="BT147" s="104">
        <f t="shared" si="60"/>
        <v>1</v>
      </c>
      <c r="BU147" s="104">
        <f t="shared" si="60"/>
        <v>0</v>
      </c>
      <c r="BV147" s="104">
        <f t="shared" si="60"/>
        <v>3</v>
      </c>
      <c r="BW147" s="104">
        <f t="shared" si="60"/>
        <v>2</v>
      </c>
      <c r="BX147" s="104">
        <f t="shared" si="60"/>
        <v>5</v>
      </c>
      <c r="BY147" s="104">
        <f t="shared" si="60"/>
        <v>1</v>
      </c>
      <c r="BZ147" s="104">
        <f t="shared" si="60"/>
        <v>55</v>
      </c>
      <c r="CA147" s="104">
        <f t="shared" ref="CA147:EL147" si="61">SUBTOTAL(9,CA6:CA146)</f>
        <v>21</v>
      </c>
      <c r="CB147" s="104">
        <f t="shared" si="61"/>
        <v>687</v>
      </c>
      <c r="CC147" s="104">
        <f t="shared" si="61"/>
        <v>278</v>
      </c>
      <c r="CD147" s="104">
        <f t="shared" si="61"/>
        <v>2040</v>
      </c>
      <c r="CE147" s="104">
        <f t="shared" si="61"/>
        <v>988</v>
      </c>
      <c r="CF147" s="104">
        <f t="shared" si="61"/>
        <v>41</v>
      </c>
      <c r="CG147" s="104">
        <f t="shared" si="61"/>
        <v>23</v>
      </c>
      <c r="CH147" s="104">
        <f t="shared" si="61"/>
        <v>0</v>
      </c>
      <c r="CI147" s="104">
        <f t="shared" si="61"/>
        <v>0</v>
      </c>
      <c r="CJ147" s="104">
        <f t="shared" si="61"/>
        <v>2</v>
      </c>
      <c r="CK147" s="104">
        <f t="shared" si="61"/>
        <v>1</v>
      </c>
      <c r="CL147" s="104">
        <f t="shared" si="61"/>
        <v>5</v>
      </c>
      <c r="CM147" s="104">
        <f t="shared" si="61"/>
        <v>1</v>
      </c>
      <c r="CN147" s="104">
        <f t="shared" si="61"/>
        <v>1</v>
      </c>
      <c r="CO147" s="104">
        <f t="shared" si="61"/>
        <v>0</v>
      </c>
      <c r="CP147" s="104">
        <f t="shared" si="61"/>
        <v>5</v>
      </c>
      <c r="CQ147" s="104">
        <f t="shared" si="61"/>
        <v>3</v>
      </c>
      <c r="CR147" s="104">
        <f t="shared" si="61"/>
        <v>51</v>
      </c>
      <c r="CS147" s="104">
        <f t="shared" si="61"/>
        <v>24</v>
      </c>
      <c r="CT147" s="104">
        <f t="shared" si="61"/>
        <v>743</v>
      </c>
      <c r="CU147" s="104">
        <f t="shared" si="61"/>
        <v>338</v>
      </c>
      <c r="CV147" s="104">
        <f t="shared" si="61"/>
        <v>2017</v>
      </c>
      <c r="CW147" s="104">
        <f t="shared" si="61"/>
        <v>981</v>
      </c>
      <c r="CX147" s="104">
        <f t="shared" si="61"/>
        <v>77</v>
      </c>
      <c r="CY147" s="104">
        <f t="shared" si="61"/>
        <v>31</v>
      </c>
      <c r="CZ147" s="104">
        <f t="shared" si="61"/>
        <v>0</v>
      </c>
      <c r="DA147" s="104">
        <f t="shared" si="61"/>
        <v>0</v>
      </c>
      <c r="DB147" s="104">
        <f t="shared" si="61"/>
        <v>0</v>
      </c>
      <c r="DC147" s="104">
        <f t="shared" si="61"/>
        <v>0</v>
      </c>
      <c r="DD147" s="104">
        <f t="shared" si="61"/>
        <v>1</v>
      </c>
      <c r="DE147" s="104">
        <f t="shared" si="61"/>
        <v>1</v>
      </c>
      <c r="DF147" s="104">
        <f t="shared" si="61"/>
        <v>2</v>
      </c>
      <c r="DG147" s="104">
        <f t="shared" si="61"/>
        <v>0</v>
      </c>
      <c r="DH147" s="104">
        <f t="shared" si="61"/>
        <v>4</v>
      </c>
      <c r="DI147" s="104">
        <f t="shared" si="61"/>
        <v>2</v>
      </c>
      <c r="DJ147" s="104">
        <f t="shared" si="61"/>
        <v>16</v>
      </c>
      <c r="DK147" s="104">
        <f t="shared" si="61"/>
        <v>7</v>
      </c>
      <c r="DL147" s="104">
        <f t="shared" si="61"/>
        <v>59</v>
      </c>
      <c r="DM147" s="104">
        <f t="shared" si="61"/>
        <v>26</v>
      </c>
      <c r="DN147" s="104">
        <f t="shared" si="61"/>
        <v>653</v>
      </c>
      <c r="DO147" s="104">
        <f t="shared" si="61"/>
        <v>311</v>
      </c>
      <c r="DP147" s="104">
        <f t="shared" si="61"/>
        <v>1918</v>
      </c>
      <c r="DQ147" s="104">
        <f t="shared" si="61"/>
        <v>913</v>
      </c>
      <c r="DR147" s="104">
        <f t="shared" si="61"/>
        <v>0</v>
      </c>
      <c r="DS147" s="104">
        <f t="shared" si="61"/>
        <v>0</v>
      </c>
      <c r="DT147" s="104">
        <f t="shared" si="61"/>
        <v>0</v>
      </c>
      <c r="DU147" s="104">
        <f t="shared" si="61"/>
        <v>0</v>
      </c>
      <c r="DV147" s="104">
        <f t="shared" si="61"/>
        <v>0</v>
      </c>
      <c r="DW147" s="104">
        <f t="shared" si="61"/>
        <v>0</v>
      </c>
      <c r="DX147" s="104">
        <f t="shared" si="61"/>
        <v>1</v>
      </c>
      <c r="DY147" s="104">
        <f t="shared" si="61"/>
        <v>0</v>
      </c>
      <c r="DZ147" s="104">
        <f t="shared" si="61"/>
        <v>3</v>
      </c>
      <c r="EA147" s="104">
        <f t="shared" si="61"/>
        <v>2</v>
      </c>
      <c r="EB147" s="104">
        <f t="shared" si="61"/>
        <v>5</v>
      </c>
      <c r="EC147" s="104">
        <f t="shared" si="61"/>
        <v>2</v>
      </c>
      <c r="ED147" s="104">
        <f t="shared" si="61"/>
        <v>8</v>
      </c>
      <c r="EE147" s="104">
        <f t="shared" si="61"/>
        <v>6</v>
      </c>
      <c r="EF147" s="104">
        <f t="shared" si="61"/>
        <v>87</v>
      </c>
      <c r="EG147" s="104">
        <f t="shared" si="61"/>
        <v>31</v>
      </c>
      <c r="EH147" s="104">
        <f t="shared" si="61"/>
        <v>755</v>
      </c>
      <c r="EI147" s="104">
        <f t="shared" si="61"/>
        <v>348</v>
      </c>
      <c r="EJ147" s="104">
        <f t="shared" si="61"/>
        <v>0</v>
      </c>
      <c r="EK147" s="104">
        <f t="shared" si="61"/>
        <v>0</v>
      </c>
      <c r="EL147" s="104">
        <f t="shared" si="61"/>
        <v>0</v>
      </c>
      <c r="EM147" s="104">
        <f t="shared" ref="EM147:GX147" si="62">SUBTOTAL(9,EM6:EM146)</f>
        <v>0</v>
      </c>
      <c r="EN147" s="104">
        <f t="shared" si="62"/>
        <v>1</v>
      </c>
      <c r="EO147" s="104">
        <f t="shared" si="62"/>
        <v>0</v>
      </c>
      <c r="EP147" s="104">
        <f t="shared" si="62"/>
        <v>0</v>
      </c>
      <c r="EQ147" s="104">
        <f t="shared" si="62"/>
        <v>0</v>
      </c>
      <c r="ER147" s="104">
        <f t="shared" si="62"/>
        <v>6</v>
      </c>
      <c r="ES147" s="104">
        <f t="shared" si="62"/>
        <v>1</v>
      </c>
      <c r="ET147" s="104">
        <f t="shared" si="62"/>
        <v>3</v>
      </c>
      <c r="EU147" s="104">
        <f t="shared" si="62"/>
        <v>1</v>
      </c>
      <c r="EV147" s="104">
        <f t="shared" si="62"/>
        <v>1</v>
      </c>
      <c r="EW147" s="104">
        <f t="shared" si="62"/>
        <v>1</v>
      </c>
      <c r="EX147" s="104">
        <f t="shared" si="62"/>
        <v>11</v>
      </c>
      <c r="EY147" s="104">
        <f t="shared" si="62"/>
        <v>2</v>
      </c>
      <c r="EZ147" s="104">
        <f t="shared" si="62"/>
        <v>155</v>
      </c>
      <c r="FA147" s="104">
        <f t="shared" si="62"/>
        <v>61</v>
      </c>
      <c r="FB147" s="104">
        <f t="shared" si="62"/>
        <v>0</v>
      </c>
      <c r="FC147" s="104">
        <f t="shared" si="62"/>
        <v>0</v>
      </c>
      <c r="FD147" s="104">
        <f t="shared" si="62"/>
        <v>0</v>
      </c>
      <c r="FE147" s="104">
        <f t="shared" si="62"/>
        <v>0</v>
      </c>
      <c r="FF147" s="104">
        <f t="shared" si="62"/>
        <v>0</v>
      </c>
      <c r="FG147" s="104">
        <f t="shared" si="62"/>
        <v>0</v>
      </c>
      <c r="FH147" s="104">
        <f t="shared" si="62"/>
        <v>0</v>
      </c>
      <c r="FI147" s="104">
        <f t="shared" si="62"/>
        <v>0</v>
      </c>
      <c r="FJ147" s="104">
        <f t="shared" si="62"/>
        <v>1</v>
      </c>
      <c r="FK147" s="104">
        <f t="shared" si="62"/>
        <v>0</v>
      </c>
      <c r="FL147" s="104">
        <f t="shared" si="62"/>
        <v>5</v>
      </c>
      <c r="FM147" s="104">
        <f t="shared" si="62"/>
        <v>4</v>
      </c>
      <c r="FN147" s="104">
        <f t="shared" si="62"/>
        <v>5</v>
      </c>
      <c r="FO147" s="104">
        <f t="shared" si="62"/>
        <v>3</v>
      </c>
      <c r="FP147" s="104">
        <f t="shared" si="62"/>
        <v>7</v>
      </c>
      <c r="FQ147" s="104">
        <f t="shared" si="62"/>
        <v>1</v>
      </c>
      <c r="FR147" s="104">
        <f t="shared" si="62"/>
        <v>24</v>
      </c>
      <c r="FS147" s="104">
        <f t="shared" si="62"/>
        <v>6</v>
      </c>
      <c r="FT147" s="104">
        <f t="shared" si="62"/>
        <v>0</v>
      </c>
      <c r="FU147" s="104">
        <f t="shared" si="62"/>
        <v>0</v>
      </c>
      <c r="FV147" s="104">
        <f t="shared" si="62"/>
        <v>0</v>
      </c>
      <c r="FW147" s="104">
        <f t="shared" si="62"/>
        <v>0</v>
      </c>
      <c r="FX147" s="104">
        <f t="shared" si="62"/>
        <v>0</v>
      </c>
      <c r="FY147" s="104">
        <f t="shared" si="62"/>
        <v>0</v>
      </c>
      <c r="FZ147" s="104">
        <f t="shared" si="62"/>
        <v>0</v>
      </c>
      <c r="GA147" s="104">
        <f t="shared" si="62"/>
        <v>0</v>
      </c>
      <c r="GB147" s="104">
        <f t="shared" si="62"/>
        <v>0</v>
      </c>
      <c r="GC147" s="104">
        <f t="shared" si="62"/>
        <v>0</v>
      </c>
      <c r="GD147" s="104">
        <f t="shared" si="62"/>
        <v>0</v>
      </c>
      <c r="GE147" s="104">
        <f t="shared" si="62"/>
        <v>0</v>
      </c>
      <c r="GF147" s="104">
        <f t="shared" si="62"/>
        <v>0</v>
      </c>
      <c r="GG147" s="104">
        <f t="shared" si="62"/>
        <v>0</v>
      </c>
      <c r="GH147" s="104">
        <f t="shared" si="62"/>
        <v>4</v>
      </c>
      <c r="GI147" s="104">
        <f t="shared" si="62"/>
        <v>0</v>
      </c>
      <c r="GJ147" s="104">
        <f t="shared" si="62"/>
        <v>7</v>
      </c>
      <c r="GK147" s="104">
        <f t="shared" si="62"/>
        <v>2</v>
      </c>
      <c r="GM147" s="104">
        <f t="shared" si="62"/>
        <v>2019</v>
      </c>
      <c r="GN147" s="104">
        <f t="shared" si="62"/>
        <v>2224</v>
      </c>
      <c r="GO147" s="104">
        <f t="shared" si="62"/>
        <v>2240</v>
      </c>
      <c r="GP147" s="104">
        <f t="shared" si="62"/>
        <v>2338</v>
      </c>
      <c r="GQ147" s="104">
        <f t="shared" si="62"/>
        <v>2549</v>
      </c>
      <c r="GR147" s="104">
        <f t="shared" si="62"/>
        <v>2657</v>
      </c>
      <c r="GS147" s="104">
        <f t="shared" si="62"/>
        <v>2894</v>
      </c>
      <c r="GT147" s="104">
        <f t="shared" si="62"/>
        <v>2820</v>
      </c>
      <c r="GU147" s="104">
        <f t="shared" si="62"/>
        <v>2936</v>
      </c>
      <c r="GV147" s="104">
        <f t="shared" si="62"/>
        <v>22677</v>
      </c>
      <c r="GW147" s="104">
        <f t="shared" si="62"/>
        <v>0</v>
      </c>
      <c r="GX147" s="104">
        <f t="shared" si="62"/>
        <v>949</v>
      </c>
      <c r="GY147" s="104">
        <f t="shared" ref="GY147:HG147" si="63">SUBTOTAL(9,GY6:GY146)</f>
        <v>1073</v>
      </c>
      <c r="GZ147" s="104">
        <f t="shared" si="63"/>
        <v>1097</v>
      </c>
      <c r="HA147" s="104">
        <f t="shared" si="63"/>
        <v>1071</v>
      </c>
      <c r="HB147" s="104">
        <f t="shared" si="63"/>
        <v>1241</v>
      </c>
      <c r="HC147" s="104">
        <f t="shared" si="63"/>
        <v>1227</v>
      </c>
      <c r="HD147" s="104">
        <f t="shared" si="63"/>
        <v>1383</v>
      </c>
      <c r="HE147" s="104">
        <f t="shared" si="63"/>
        <v>1349</v>
      </c>
      <c r="HF147" s="104">
        <f t="shared" si="63"/>
        <v>1361</v>
      </c>
      <c r="HG147" s="104">
        <f t="shared" si="63"/>
        <v>10751</v>
      </c>
    </row>
  </sheetData>
  <protectedRanges>
    <protectedRange sqref="B7 B11:B12" name="Range1_3_2_2_1_1_1"/>
    <protectedRange sqref="B13:B18 B20:B26" name="Range1_1_2_2_2_1_1_1"/>
    <protectedRange sqref="B142:B146" name="Range1_9_1_1_1_1_1"/>
    <protectedRange sqref="B27:B74" name="Range1_1_2_2_2_1_1_1_1"/>
  </protectedRanges>
  <mergeCells count="121">
    <mergeCell ref="GL2:GL5"/>
    <mergeCell ref="GM2:HH4"/>
    <mergeCell ref="N3:O3"/>
    <mergeCell ref="P3:S3"/>
    <mergeCell ref="T3:Y3"/>
    <mergeCell ref="Z3:AG3"/>
    <mergeCell ref="AH3:AQ3"/>
    <mergeCell ref="AR3:BC3"/>
    <mergeCell ref="E4:E5"/>
    <mergeCell ref="F4:F5"/>
    <mergeCell ref="G4:G5"/>
    <mergeCell ref="H4:H5"/>
    <mergeCell ref="I4:I5"/>
    <mergeCell ref="J4:J5"/>
    <mergeCell ref="FB3:FS3"/>
    <mergeCell ref="FT3:GK3"/>
    <mergeCell ref="EJ3:FA3"/>
    <mergeCell ref="AT4:AU4"/>
    <mergeCell ref="AV4:AW4"/>
    <mergeCell ref="AX4:AY4"/>
    <mergeCell ref="AZ4:BA4"/>
    <mergeCell ref="BB4:BC4"/>
    <mergeCell ref="AF4:AG4"/>
    <mergeCell ref="AH4:AI4"/>
    <mergeCell ref="A4:A5"/>
    <mergeCell ref="B4:B5"/>
    <mergeCell ref="C4:C5"/>
    <mergeCell ref="D4:D5"/>
    <mergeCell ref="BD3:BQ3"/>
    <mergeCell ref="BR3:CG3"/>
    <mergeCell ref="CH3:CY3"/>
    <mergeCell ref="CZ3:DQ3"/>
    <mergeCell ref="DR3:EI3"/>
    <mergeCell ref="A2:M3"/>
    <mergeCell ref="N2:GK2"/>
    <mergeCell ref="T4:U4"/>
    <mergeCell ref="V4:W4"/>
    <mergeCell ref="X4:Y4"/>
    <mergeCell ref="Z4:AA4"/>
    <mergeCell ref="AB4:AC4"/>
    <mergeCell ref="AD4:AE4"/>
    <mergeCell ref="K4:K5"/>
    <mergeCell ref="L4:L5"/>
    <mergeCell ref="M4:M5"/>
    <mergeCell ref="N4:O4"/>
    <mergeCell ref="P4:Q4"/>
    <mergeCell ref="R4:S4"/>
    <mergeCell ref="AR4:AS4"/>
    <mergeCell ref="AJ4:AK4"/>
    <mergeCell ref="AL4:AM4"/>
    <mergeCell ref="AN4:AO4"/>
    <mergeCell ref="AP4:AQ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GF4:GG4"/>
    <mergeCell ref="GH4:GI4"/>
    <mergeCell ref="GJ4:GK4"/>
    <mergeCell ref="FT4:FU4"/>
    <mergeCell ref="FV4:FW4"/>
    <mergeCell ref="FX4:FY4"/>
    <mergeCell ref="FZ4:GA4"/>
    <mergeCell ref="GB4:GC4"/>
    <mergeCell ref="GD4:GE4"/>
  </mergeCells>
  <dataValidations count="8">
    <dataValidation allowBlank="1" showInputMessage="1" showErrorMessage="1" prompt="9VJ" sqref="J4:J5"/>
    <dataValidation type="list" allowBlank="1" showInputMessage="1" showErrorMessage="1" sqref="K27:K93">
      <formula1>"Vartëse,Jo Vartëse"</formula1>
    </dataValidation>
    <dataValidation type="list" allowBlank="1" showInputMessage="1" showErrorMessage="1" sqref="J6:J146">
      <formula1>"CU,CL,9VJ,BM"</formula1>
    </dataValidation>
    <dataValidation type="list" allowBlank="1" showInputMessage="1" showErrorMessage="1" sqref="H6:H146">
      <formula1>"Fshat,Qytet"</formula1>
    </dataValidation>
    <dataValidation type="list" allowBlank="1" showInputMessage="1" showErrorMessage="1" sqref="G6:G146">
      <formula1>"Komunë,Bashki"</formula1>
    </dataValidation>
    <dataValidation type="list" allowBlank="1" showInputMessage="1" showErrorMessage="1" sqref="K94:K146 K6:K26">
      <formula1>"Vartëse,Jo vartëse"</formula1>
    </dataValidation>
    <dataValidation type="list" allowBlank="1" showInputMessage="1" showErrorMessage="1" sqref="M1:M62993">
      <formula1>"Klasike,Speciale,Artistike,Kl. Artistike,Koorespondence,Shansi i dyte,Minoritet, Kl. Minoritet,Fetare"</formula1>
    </dataValidation>
    <dataValidation type="list" allowBlank="1" showInputMessage="1" showErrorMessage="1" sqref="I1:I62993">
      <formula1>"Publike, Private"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47"/>
  <sheetViews>
    <sheetView zoomScale="90" zoomScaleNormal="90" workbookViewId="0">
      <pane xSplit="2" ySplit="5" topLeftCell="CB84" activePane="bottomRight" state="frozen"/>
      <selection pane="topRight" activeCell="C1" sqref="C1"/>
      <selection pane="bottomLeft" activeCell="A6" sqref="A6"/>
      <selection pane="bottomRight" activeCell="AH100" sqref="AH100"/>
    </sheetView>
  </sheetViews>
  <sheetFormatPr defaultRowHeight="15.75"/>
  <cols>
    <col min="1" max="1" width="21.7109375" style="104" customWidth="1"/>
    <col min="2" max="2" width="15.140625" style="104" customWidth="1"/>
    <col min="3" max="3" width="9.140625" style="104"/>
    <col min="4" max="4" width="4.85546875" style="104" customWidth="1"/>
    <col min="5" max="5" width="8" style="104" customWidth="1"/>
    <col min="6" max="6" width="9.140625" style="104"/>
    <col min="7" max="7" width="10.140625" style="104" customWidth="1"/>
    <col min="8" max="8" width="12.28515625" style="104" customWidth="1"/>
    <col min="9" max="9" width="13.28515625" style="104" customWidth="1"/>
    <col min="10" max="10" width="8.140625" style="104" customWidth="1"/>
    <col min="11" max="11" width="6.85546875" style="104" customWidth="1"/>
    <col min="12" max="12" width="7.85546875" style="104" customWidth="1"/>
    <col min="13" max="13" width="7.140625" style="104" customWidth="1"/>
    <col min="14" max="14" width="10.140625" style="104" bestFit="1" customWidth="1"/>
    <col min="15" max="16" width="9.140625" style="104"/>
    <col min="17" max="88" width="8.7109375" style="104" customWidth="1"/>
    <col min="89" max="16384" width="9.140625" style="104"/>
  </cols>
  <sheetData>
    <row r="1" spans="1:96" ht="16.5" thickBot="1">
      <c r="A1" s="610"/>
      <c r="B1" s="610"/>
      <c r="C1" s="626" t="s">
        <v>277</v>
      </c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6"/>
      <c r="CG1" s="125"/>
      <c r="CH1" s="125"/>
      <c r="CI1" s="125"/>
      <c r="CJ1" s="125"/>
      <c r="CK1" s="125"/>
      <c r="CL1" s="125"/>
    </row>
    <row r="2" spans="1:96" ht="16.5" customHeight="1" thickBo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3"/>
      <c r="Q2" s="611" t="s">
        <v>85</v>
      </c>
      <c r="R2" s="612"/>
      <c r="S2" s="611" t="s">
        <v>701</v>
      </c>
      <c r="T2" s="612"/>
      <c r="U2" s="617" t="s">
        <v>86</v>
      </c>
      <c r="V2" s="618"/>
      <c r="W2" s="618"/>
      <c r="X2" s="619"/>
      <c r="Y2" s="587" t="s">
        <v>87</v>
      </c>
      <c r="Z2" s="588"/>
      <c r="AA2" s="588"/>
      <c r="AB2" s="588"/>
      <c r="AC2" s="588"/>
      <c r="AD2" s="588"/>
      <c r="AE2" s="588"/>
      <c r="AF2" s="589"/>
      <c r="AG2" s="578" t="s">
        <v>88</v>
      </c>
      <c r="AH2" s="579"/>
      <c r="AI2" s="579"/>
      <c r="AJ2" s="579"/>
      <c r="AK2" s="579"/>
      <c r="AL2" s="579"/>
      <c r="AM2" s="579"/>
      <c r="AN2" s="580"/>
      <c r="AO2" s="584" t="s">
        <v>89</v>
      </c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6"/>
      <c r="BY2" s="595" t="s">
        <v>90</v>
      </c>
      <c r="BZ2" s="596"/>
      <c r="CA2" s="596"/>
      <c r="CB2" s="596"/>
      <c r="CC2" s="596"/>
      <c r="CD2" s="596"/>
      <c r="CE2" s="596"/>
      <c r="CF2" s="596"/>
      <c r="CG2" s="596"/>
      <c r="CH2" s="596"/>
      <c r="CI2" s="596"/>
      <c r="CJ2" s="596"/>
      <c r="CK2" s="599" t="s">
        <v>91</v>
      </c>
      <c r="CL2" s="600"/>
      <c r="CM2" s="600"/>
      <c r="CN2" s="600"/>
      <c r="CO2" s="600"/>
      <c r="CP2" s="600"/>
      <c r="CQ2" s="600"/>
      <c r="CR2" s="601"/>
    </row>
    <row r="3" spans="1:96" ht="12" customHeight="1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5"/>
      <c r="Q3" s="613"/>
      <c r="R3" s="614"/>
      <c r="S3" s="613"/>
      <c r="T3" s="614"/>
      <c r="U3" s="620"/>
      <c r="V3" s="621"/>
      <c r="W3" s="621"/>
      <c r="X3" s="622"/>
      <c r="Y3" s="590"/>
      <c r="Z3" s="591"/>
      <c r="AA3" s="591"/>
      <c r="AB3" s="591"/>
      <c r="AC3" s="591"/>
      <c r="AD3" s="591"/>
      <c r="AE3" s="591"/>
      <c r="AF3" s="592"/>
      <c r="AG3" s="581"/>
      <c r="AH3" s="582"/>
      <c r="AI3" s="582"/>
      <c r="AJ3" s="582"/>
      <c r="AK3" s="582"/>
      <c r="AL3" s="582"/>
      <c r="AM3" s="582"/>
      <c r="AN3" s="583"/>
      <c r="AO3" s="572" t="s">
        <v>92</v>
      </c>
      <c r="AP3" s="608"/>
      <c r="AQ3" s="608"/>
      <c r="AR3" s="573"/>
      <c r="AS3" s="572" t="s">
        <v>93</v>
      </c>
      <c r="AT3" s="608"/>
      <c r="AU3" s="608"/>
      <c r="AV3" s="573"/>
      <c r="AW3" s="572" t="s">
        <v>94</v>
      </c>
      <c r="AX3" s="608"/>
      <c r="AY3" s="608"/>
      <c r="AZ3" s="573"/>
      <c r="BA3" s="572" t="s">
        <v>95</v>
      </c>
      <c r="BB3" s="608"/>
      <c r="BC3" s="608"/>
      <c r="BD3" s="573"/>
      <c r="BE3" s="572" t="s">
        <v>96</v>
      </c>
      <c r="BF3" s="608"/>
      <c r="BG3" s="608"/>
      <c r="BH3" s="573"/>
      <c r="BI3" s="572" t="s">
        <v>97</v>
      </c>
      <c r="BJ3" s="608"/>
      <c r="BK3" s="608"/>
      <c r="BL3" s="573"/>
      <c r="BM3" s="572" t="s">
        <v>98</v>
      </c>
      <c r="BN3" s="608"/>
      <c r="BO3" s="608"/>
      <c r="BP3" s="573"/>
      <c r="BQ3" s="572" t="s">
        <v>99</v>
      </c>
      <c r="BR3" s="608"/>
      <c r="BS3" s="608"/>
      <c r="BT3" s="573"/>
      <c r="BU3" s="572" t="s">
        <v>100</v>
      </c>
      <c r="BV3" s="608"/>
      <c r="BW3" s="608"/>
      <c r="BX3" s="573"/>
      <c r="BY3" s="597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602"/>
      <c r="CL3" s="603"/>
      <c r="CM3" s="603"/>
      <c r="CN3" s="603"/>
      <c r="CO3" s="603"/>
      <c r="CP3" s="603"/>
      <c r="CQ3" s="603"/>
      <c r="CR3" s="604"/>
    </row>
    <row r="4" spans="1:96" ht="14.25" customHeight="1" thickBot="1">
      <c r="A4" s="506" t="s">
        <v>101</v>
      </c>
      <c r="B4" s="534" t="s">
        <v>5</v>
      </c>
      <c r="C4" s="506" t="s">
        <v>102</v>
      </c>
      <c r="D4" s="506" t="s">
        <v>103</v>
      </c>
      <c r="E4" s="506" t="s">
        <v>104</v>
      </c>
      <c r="F4" s="518" t="s">
        <v>6</v>
      </c>
      <c r="G4" s="518" t="s">
        <v>7</v>
      </c>
      <c r="H4" s="534" t="s">
        <v>8</v>
      </c>
      <c r="I4" s="534" t="s">
        <v>9</v>
      </c>
      <c r="J4" s="534" t="s">
        <v>10</v>
      </c>
      <c r="K4" s="534" t="s">
        <v>11</v>
      </c>
      <c r="L4" s="520" t="s">
        <v>12</v>
      </c>
      <c r="M4" s="536" t="s">
        <v>13</v>
      </c>
      <c r="N4" s="502" t="s">
        <v>14</v>
      </c>
      <c r="O4" s="504" t="s">
        <v>15</v>
      </c>
      <c r="P4" s="506" t="s">
        <v>16</v>
      </c>
      <c r="Q4" s="615"/>
      <c r="R4" s="616"/>
      <c r="S4" s="615"/>
      <c r="T4" s="616"/>
      <c r="U4" s="623"/>
      <c r="V4" s="624"/>
      <c r="W4" s="624"/>
      <c r="X4" s="625"/>
      <c r="Y4" s="126" t="s">
        <v>105</v>
      </c>
      <c r="Z4" s="127"/>
      <c r="AA4" s="126" t="s">
        <v>106</v>
      </c>
      <c r="AB4" s="127"/>
      <c r="AC4" s="593" t="s">
        <v>107</v>
      </c>
      <c r="AD4" s="594"/>
      <c r="AE4" s="593" t="s">
        <v>44</v>
      </c>
      <c r="AF4" s="594"/>
      <c r="AG4" s="128" t="s">
        <v>108</v>
      </c>
      <c r="AH4" s="129"/>
      <c r="AI4" s="128" t="s">
        <v>106</v>
      </c>
      <c r="AJ4" s="129"/>
      <c r="AK4" s="576" t="s">
        <v>109</v>
      </c>
      <c r="AL4" s="577"/>
      <c r="AM4" s="576" t="s">
        <v>44</v>
      </c>
      <c r="AN4" s="577"/>
      <c r="AO4" s="572" t="s">
        <v>50</v>
      </c>
      <c r="AP4" s="573"/>
      <c r="AQ4" s="572" t="s">
        <v>51</v>
      </c>
      <c r="AR4" s="573"/>
      <c r="AS4" s="572" t="s">
        <v>50</v>
      </c>
      <c r="AT4" s="573"/>
      <c r="AU4" s="572" t="s">
        <v>51</v>
      </c>
      <c r="AV4" s="573"/>
      <c r="AW4" s="572" t="s">
        <v>50</v>
      </c>
      <c r="AX4" s="573"/>
      <c r="AY4" s="572" t="s">
        <v>51</v>
      </c>
      <c r="AZ4" s="573"/>
      <c r="BA4" s="572" t="s">
        <v>50</v>
      </c>
      <c r="BB4" s="573"/>
      <c r="BC4" s="572" t="s">
        <v>51</v>
      </c>
      <c r="BD4" s="573"/>
      <c r="BE4" s="572" t="s">
        <v>50</v>
      </c>
      <c r="BF4" s="573"/>
      <c r="BG4" s="572" t="s">
        <v>51</v>
      </c>
      <c r="BH4" s="573"/>
      <c r="BI4" s="572" t="s">
        <v>50</v>
      </c>
      <c r="BJ4" s="573"/>
      <c r="BK4" s="572" t="s">
        <v>51</v>
      </c>
      <c r="BL4" s="573"/>
      <c r="BM4" s="572" t="s">
        <v>50</v>
      </c>
      <c r="BN4" s="573"/>
      <c r="BO4" s="572" t="s">
        <v>51</v>
      </c>
      <c r="BP4" s="573"/>
      <c r="BQ4" s="572" t="s">
        <v>50</v>
      </c>
      <c r="BR4" s="573"/>
      <c r="BS4" s="572" t="s">
        <v>51</v>
      </c>
      <c r="BT4" s="573"/>
      <c r="BU4" s="572" t="s">
        <v>50</v>
      </c>
      <c r="BV4" s="573"/>
      <c r="BW4" s="572" t="s">
        <v>51</v>
      </c>
      <c r="BX4" s="573"/>
      <c r="BY4" s="574" t="s">
        <v>110</v>
      </c>
      <c r="BZ4" s="575"/>
      <c r="CA4" s="574" t="s">
        <v>111</v>
      </c>
      <c r="CB4" s="575"/>
      <c r="CC4" s="574" t="s">
        <v>112</v>
      </c>
      <c r="CD4" s="575"/>
      <c r="CE4" s="574" t="s">
        <v>113</v>
      </c>
      <c r="CF4" s="575"/>
      <c r="CG4" s="574" t="s">
        <v>114</v>
      </c>
      <c r="CH4" s="575"/>
      <c r="CI4" s="574" t="s">
        <v>115</v>
      </c>
      <c r="CJ4" s="609"/>
      <c r="CK4" s="605"/>
      <c r="CL4" s="606"/>
      <c r="CM4" s="606"/>
      <c r="CN4" s="606"/>
      <c r="CO4" s="606"/>
      <c r="CP4" s="606"/>
      <c r="CQ4" s="606"/>
      <c r="CR4" s="607"/>
    </row>
    <row r="5" spans="1:96" ht="39" customHeight="1" thickBot="1">
      <c r="A5" s="507"/>
      <c r="B5" s="535"/>
      <c r="C5" s="507"/>
      <c r="D5" s="507"/>
      <c r="E5" s="507"/>
      <c r="F5" s="519"/>
      <c r="G5" s="519"/>
      <c r="H5" s="535"/>
      <c r="I5" s="535"/>
      <c r="J5" s="535"/>
      <c r="K5" s="535"/>
      <c r="L5" s="521"/>
      <c r="M5" s="537"/>
      <c r="N5" s="503"/>
      <c r="O5" s="505"/>
      <c r="P5" s="507"/>
      <c r="Q5" s="130" t="s">
        <v>44</v>
      </c>
      <c r="R5" s="131" t="s">
        <v>45</v>
      </c>
      <c r="S5" s="130" t="s">
        <v>44</v>
      </c>
      <c r="T5" s="131" t="s">
        <v>45</v>
      </c>
      <c r="U5" s="132" t="s">
        <v>116</v>
      </c>
      <c r="V5" s="133" t="s">
        <v>256</v>
      </c>
      <c r="W5" s="133" t="s">
        <v>257</v>
      </c>
      <c r="X5" s="132" t="s">
        <v>117</v>
      </c>
      <c r="Y5" s="134" t="s">
        <v>44</v>
      </c>
      <c r="Z5" s="134" t="s">
        <v>45</v>
      </c>
      <c r="AA5" s="134" t="s">
        <v>44</v>
      </c>
      <c r="AB5" s="134" t="s">
        <v>45</v>
      </c>
      <c r="AC5" s="134" t="s">
        <v>44</v>
      </c>
      <c r="AD5" s="134" t="s">
        <v>45</v>
      </c>
      <c r="AE5" s="134" t="s">
        <v>44</v>
      </c>
      <c r="AF5" s="134" t="s">
        <v>45</v>
      </c>
      <c r="AG5" s="135" t="s">
        <v>44</v>
      </c>
      <c r="AH5" s="136" t="s">
        <v>45</v>
      </c>
      <c r="AI5" s="136" t="s">
        <v>44</v>
      </c>
      <c r="AJ5" s="136" t="s">
        <v>45</v>
      </c>
      <c r="AK5" s="136" t="s">
        <v>44</v>
      </c>
      <c r="AL5" s="135" t="s">
        <v>45</v>
      </c>
      <c r="AM5" s="135" t="s">
        <v>44</v>
      </c>
      <c r="AN5" s="135" t="s">
        <v>45</v>
      </c>
      <c r="AO5" s="137" t="s">
        <v>44</v>
      </c>
      <c r="AP5" s="137" t="s">
        <v>45</v>
      </c>
      <c r="AQ5" s="137" t="s">
        <v>44</v>
      </c>
      <c r="AR5" s="137" t="s">
        <v>45</v>
      </c>
      <c r="AS5" s="137" t="s">
        <v>44</v>
      </c>
      <c r="AT5" s="137" t="s">
        <v>45</v>
      </c>
      <c r="AU5" s="137" t="s">
        <v>44</v>
      </c>
      <c r="AV5" s="137" t="s">
        <v>45</v>
      </c>
      <c r="AW5" s="137" t="s">
        <v>44</v>
      </c>
      <c r="AX5" s="137" t="s">
        <v>45</v>
      </c>
      <c r="AY5" s="137" t="s">
        <v>44</v>
      </c>
      <c r="AZ5" s="137" t="s">
        <v>45</v>
      </c>
      <c r="BA5" s="137" t="s">
        <v>44</v>
      </c>
      <c r="BB5" s="137" t="s">
        <v>45</v>
      </c>
      <c r="BC5" s="137" t="s">
        <v>44</v>
      </c>
      <c r="BD5" s="137" t="s">
        <v>45</v>
      </c>
      <c r="BE5" s="137" t="s">
        <v>44</v>
      </c>
      <c r="BF5" s="137" t="s">
        <v>45</v>
      </c>
      <c r="BG5" s="137" t="s">
        <v>44</v>
      </c>
      <c r="BH5" s="137" t="s">
        <v>45</v>
      </c>
      <c r="BI5" s="137" t="s">
        <v>44</v>
      </c>
      <c r="BJ5" s="137" t="s">
        <v>45</v>
      </c>
      <c r="BK5" s="137" t="s">
        <v>44</v>
      </c>
      <c r="BL5" s="137" t="s">
        <v>45</v>
      </c>
      <c r="BM5" s="137" t="s">
        <v>44</v>
      </c>
      <c r="BN5" s="137" t="s">
        <v>45</v>
      </c>
      <c r="BO5" s="137" t="s">
        <v>44</v>
      </c>
      <c r="BP5" s="137" t="s">
        <v>45</v>
      </c>
      <c r="BQ5" s="137" t="s">
        <v>44</v>
      </c>
      <c r="BR5" s="137" t="s">
        <v>45</v>
      </c>
      <c r="BS5" s="137" t="s">
        <v>44</v>
      </c>
      <c r="BT5" s="137" t="s">
        <v>45</v>
      </c>
      <c r="BU5" s="137" t="s">
        <v>44</v>
      </c>
      <c r="BV5" s="137" t="s">
        <v>45</v>
      </c>
      <c r="BW5" s="137" t="s">
        <v>44</v>
      </c>
      <c r="BX5" s="137" t="s">
        <v>45</v>
      </c>
      <c r="BY5" s="138" t="s">
        <v>44</v>
      </c>
      <c r="BZ5" s="138" t="s">
        <v>45</v>
      </c>
      <c r="CA5" s="138" t="s">
        <v>44</v>
      </c>
      <c r="CB5" s="138" t="s">
        <v>45</v>
      </c>
      <c r="CC5" s="138" t="s">
        <v>44</v>
      </c>
      <c r="CD5" s="138" t="s">
        <v>45</v>
      </c>
      <c r="CE5" s="138" t="s">
        <v>44</v>
      </c>
      <c r="CF5" s="138" t="s">
        <v>45</v>
      </c>
      <c r="CG5" s="138" t="s">
        <v>44</v>
      </c>
      <c r="CH5" s="138" t="s">
        <v>45</v>
      </c>
      <c r="CI5" s="138" t="s">
        <v>44</v>
      </c>
      <c r="CJ5" s="139" t="s">
        <v>45</v>
      </c>
      <c r="CK5" s="140" t="s">
        <v>44</v>
      </c>
      <c r="CL5" s="141" t="s">
        <v>45</v>
      </c>
      <c r="CM5" s="140" t="s">
        <v>44</v>
      </c>
      <c r="CN5" s="141" t="s">
        <v>45</v>
      </c>
      <c r="CO5" s="140" t="s">
        <v>44</v>
      </c>
      <c r="CP5" s="141" t="s">
        <v>45</v>
      </c>
      <c r="CQ5" s="140" t="s">
        <v>44</v>
      </c>
      <c r="CR5" s="141" t="s">
        <v>45</v>
      </c>
    </row>
    <row r="6" spans="1:96" ht="14.1" customHeight="1">
      <c r="A6" s="81" t="s">
        <v>677</v>
      </c>
      <c r="B6" s="81" t="s">
        <v>296</v>
      </c>
      <c r="C6" s="142" t="s">
        <v>678</v>
      </c>
      <c r="D6" s="142">
        <v>55</v>
      </c>
      <c r="E6" s="142" t="s">
        <v>679</v>
      </c>
      <c r="F6" s="47" t="s">
        <v>297</v>
      </c>
      <c r="G6" s="47" t="s">
        <v>297</v>
      </c>
      <c r="H6" s="81" t="s">
        <v>297</v>
      </c>
      <c r="I6" s="81" t="s">
        <v>297</v>
      </c>
      <c r="J6" s="48" t="s">
        <v>298</v>
      </c>
      <c r="K6" s="48" t="s">
        <v>299</v>
      </c>
      <c r="L6" s="48" t="s">
        <v>300</v>
      </c>
      <c r="M6" s="48" t="s">
        <v>301</v>
      </c>
      <c r="N6" s="48" t="s">
        <v>302</v>
      </c>
      <c r="O6" s="48"/>
      <c r="P6" s="51" t="s">
        <v>303</v>
      </c>
      <c r="Q6" s="143">
        <f>AE6+AM6</f>
        <v>63</v>
      </c>
      <c r="R6" s="143">
        <f>AF6+AN6</f>
        <v>57</v>
      </c>
      <c r="S6" s="107">
        <v>4</v>
      </c>
      <c r="T6" s="107">
        <v>3</v>
      </c>
      <c r="U6" s="108">
        <v>1</v>
      </c>
      <c r="V6" s="108">
        <v>6</v>
      </c>
      <c r="W6" s="108"/>
      <c r="X6" s="108">
        <v>3</v>
      </c>
      <c r="Y6" s="109"/>
      <c r="Z6" s="109"/>
      <c r="AA6" s="109"/>
      <c r="AB6" s="109"/>
      <c r="AC6" s="109">
        <v>25</v>
      </c>
      <c r="AD6" s="109">
        <v>25</v>
      </c>
      <c r="AE6" s="110">
        <f>SUM(Y6+AA6+AC6)</f>
        <v>25</v>
      </c>
      <c r="AF6" s="110">
        <f>SUM(Z6+AB6+AD6)</f>
        <v>25</v>
      </c>
      <c r="AG6" s="448">
        <v>3</v>
      </c>
      <c r="AH6" s="448">
        <v>3</v>
      </c>
      <c r="AI6" s="448"/>
      <c r="AJ6" s="448"/>
      <c r="AK6" s="448">
        <v>35</v>
      </c>
      <c r="AL6" s="448">
        <v>29</v>
      </c>
      <c r="AM6" s="111">
        <f>SUM(AG6+AI6+AK6)</f>
        <v>38</v>
      </c>
      <c r="AN6" s="111">
        <f>SUM(AH6+AJ6+AL6)</f>
        <v>32</v>
      </c>
      <c r="AO6" s="112"/>
      <c r="AP6" s="112"/>
      <c r="AQ6" s="112"/>
      <c r="AR6" s="112"/>
      <c r="AS6" s="112"/>
      <c r="AT6" s="112"/>
      <c r="AU6" s="112">
        <v>3</v>
      </c>
      <c r="AV6" s="112">
        <v>3</v>
      </c>
      <c r="AW6" s="112">
        <v>3</v>
      </c>
      <c r="AX6" s="112">
        <v>3</v>
      </c>
      <c r="AY6" s="112">
        <v>4</v>
      </c>
      <c r="AZ6" s="112">
        <v>4</v>
      </c>
      <c r="BA6" s="112">
        <v>1</v>
      </c>
      <c r="BB6" s="112">
        <v>1</v>
      </c>
      <c r="BC6" s="112">
        <v>3</v>
      </c>
      <c r="BD6" s="112">
        <v>3</v>
      </c>
      <c r="BE6" s="112">
        <v>9</v>
      </c>
      <c r="BF6" s="112">
        <v>9</v>
      </c>
      <c r="BG6" s="112">
        <v>6</v>
      </c>
      <c r="BH6" s="112">
        <v>6</v>
      </c>
      <c r="BI6" s="112">
        <v>10</v>
      </c>
      <c r="BJ6" s="112">
        <v>10</v>
      </c>
      <c r="BK6" s="112"/>
      <c r="BL6" s="112"/>
      <c r="BM6" s="112">
        <v>2</v>
      </c>
      <c r="BN6" s="112">
        <v>2</v>
      </c>
      <c r="BO6" s="112">
        <v>9</v>
      </c>
      <c r="BP6" s="112">
        <v>7</v>
      </c>
      <c r="BQ6" s="112"/>
      <c r="BR6" s="112"/>
      <c r="BS6" s="112">
        <v>11</v>
      </c>
      <c r="BT6" s="112">
        <v>9</v>
      </c>
      <c r="BU6" s="112"/>
      <c r="BV6" s="112"/>
      <c r="BW6" s="112">
        <v>2</v>
      </c>
      <c r="BX6" s="112">
        <v>0</v>
      </c>
      <c r="BY6" s="113">
        <v>3</v>
      </c>
      <c r="BZ6" s="113">
        <v>3</v>
      </c>
      <c r="CA6" s="113">
        <v>9</v>
      </c>
      <c r="CB6" s="113">
        <v>9</v>
      </c>
      <c r="CC6" s="113">
        <v>6</v>
      </c>
      <c r="CD6" s="113">
        <v>6</v>
      </c>
      <c r="CE6" s="113">
        <v>14</v>
      </c>
      <c r="CF6" s="113">
        <v>14</v>
      </c>
      <c r="CG6" s="113">
        <v>10</v>
      </c>
      <c r="CH6" s="113">
        <v>10</v>
      </c>
      <c r="CI6" s="113">
        <v>21</v>
      </c>
      <c r="CJ6" s="113">
        <v>15</v>
      </c>
      <c r="CK6" s="144">
        <f t="shared" ref="CK6:CL53" si="0">AE6+AM6</f>
        <v>63</v>
      </c>
      <c r="CL6" s="144">
        <f t="shared" si="0"/>
        <v>57</v>
      </c>
      <c r="CM6" s="144">
        <f t="shared" ref="CM6:CN53" si="1">SUM(BY6,CA6,CC6,CE6,CG6,CI6)</f>
        <v>63</v>
      </c>
      <c r="CN6" s="144">
        <f t="shared" si="1"/>
        <v>57</v>
      </c>
      <c r="CO6" s="145" t="str">
        <f t="shared" ref="CO6:CO69" si="2">IF(CK6=Q6,"Mire","Gabim")</f>
        <v>Mire</v>
      </c>
      <c r="CP6" s="145" t="str">
        <f t="shared" ref="CP6:CP69" si="3">IF(CL6=R6,"Mire","Gabim")</f>
        <v>Mire</v>
      </c>
      <c r="CQ6" s="145" t="str">
        <f t="shared" ref="CQ6:CQ69" si="4">IF(CM6=Q6,"Mire","Gabim")</f>
        <v>Mire</v>
      </c>
      <c r="CR6" s="146" t="str">
        <f t="shared" ref="CR6:CR69" si="5">IF(CN6=R6,"Mire","Gabim")</f>
        <v>Mire</v>
      </c>
    </row>
    <row r="7" spans="1:96" ht="14.1" customHeight="1">
      <c r="A7" s="3" t="s">
        <v>680</v>
      </c>
      <c r="B7" s="3" t="s">
        <v>305</v>
      </c>
      <c r="C7" s="27" t="s">
        <v>678</v>
      </c>
      <c r="D7" s="27">
        <v>59</v>
      </c>
      <c r="E7" s="27" t="s">
        <v>679</v>
      </c>
      <c r="F7" s="1" t="s">
        <v>297</v>
      </c>
      <c r="G7" s="1" t="s">
        <v>297</v>
      </c>
      <c r="H7" s="3" t="s">
        <v>297</v>
      </c>
      <c r="I7" s="3" t="s">
        <v>297</v>
      </c>
      <c r="J7" s="4" t="s">
        <v>298</v>
      </c>
      <c r="K7" s="4" t="s">
        <v>299</v>
      </c>
      <c r="L7" s="4" t="s">
        <v>300</v>
      </c>
      <c r="M7" s="4" t="s">
        <v>301</v>
      </c>
      <c r="N7" s="4" t="s">
        <v>302</v>
      </c>
      <c r="O7" s="4" t="s">
        <v>306</v>
      </c>
      <c r="P7" s="2" t="s">
        <v>303</v>
      </c>
      <c r="Q7" s="143">
        <f t="shared" ref="Q7:R24" si="6">AE7+AM7</f>
        <v>32</v>
      </c>
      <c r="R7" s="143">
        <f t="shared" si="6"/>
        <v>26</v>
      </c>
      <c r="S7" s="114">
        <v>2</v>
      </c>
      <c r="T7" s="114">
        <v>1</v>
      </c>
      <c r="U7" s="60"/>
      <c r="V7" s="60">
        <v>2</v>
      </c>
      <c r="W7" s="60"/>
      <c r="X7" s="60">
        <v>1</v>
      </c>
      <c r="Y7" s="115"/>
      <c r="Z7" s="115"/>
      <c r="AA7" s="115"/>
      <c r="AB7" s="115"/>
      <c r="AC7" s="115">
        <v>11</v>
      </c>
      <c r="AD7" s="115">
        <v>10</v>
      </c>
      <c r="AE7" s="110">
        <f t="shared" ref="AE7:AE11" si="7">SUM(Y7+AA7+AC7)</f>
        <v>11</v>
      </c>
      <c r="AF7" s="110">
        <f t="shared" ref="AF7:AF11" si="8">SUM(Z7+AB7+AD7)</f>
        <v>10</v>
      </c>
      <c r="AG7" s="449">
        <v>2</v>
      </c>
      <c r="AH7" s="449">
        <v>1</v>
      </c>
      <c r="AI7" s="449"/>
      <c r="AJ7" s="449"/>
      <c r="AK7" s="449">
        <v>19</v>
      </c>
      <c r="AL7" s="449">
        <v>15</v>
      </c>
      <c r="AM7" s="111">
        <f t="shared" ref="AM7:AM9" si="9">SUM(AG7+AI7+AK7)</f>
        <v>21</v>
      </c>
      <c r="AN7" s="111">
        <f t="shared" ref="AN7:AN10" si="10">SUM(AH7+AJ7+AL7)</f>
        <v>16</v>
      </c>
      <c r="AO7" s="116"/>
      <c r="AP7" s="116"/>
      <c r="AQ7" s="116"/>
      <c r="AR7" s="116"/>
      <c r="AS7" s="116"/>
      <c r="AT7" s="116"/>
      <c r="AU7" s="116">
        <v>2</v>
      </c>
      <c r="AV7" s="116">
        <v>2</v>
      </c>
      <c r="AW7" s="116">
        <v>1</v>
      </c>
      <c r="AX7" s="116">
        <v>0</v>
      </c>
      <c r="AY7" s="116">
        <v>1</v>
      </c>
      <c r="AZ7" s="116">
        <v>0</v>
      </c>
      <c r="BA7" s="116">
        <v>3</v>
      </c>
      <c r="BB7" s="116">
        <v>3</v>
      </c>
      <c r="BC7" s="116">
        <v>6</v>
      </c>
      <c r="BD7" s="116">
        <v>6</v>
      </c>
      <c r="BE7" s="116">
        <v>6</v>
      </c>
      <c r="BF7" s="116">
        <v>6</v>
      </c>
      <c r="BG7" s="116">
        <v>3</v>
      </c>
      <c r="BH7" s="116">
        <v>3</v>
      </c>
      <c r="BI7" s="116">
        <v>1</v>
      </c>
      <c r="BJ7" s="116">
        <v>1</v>
      </c>
      <c r="BK7" s="116">
        <v>2</v>
      </c>
      <c r="BL7" s="116">
        <v>1</v>
      </c>
      <c r="BM7" s="116"/>
      <c r="BN7" s="116"/>
      <c r="BO7" s="116"/>
      <c r="BP7" s="116"/>
      <c r="BQ7" s="116"/>
      <c r="BR7" s="116"/>
      <c r="BS7" s="116">
        <v>7</v>
      </c>
      <c r="BT7" s="116">
        <v>4</v>
      </c>
      <c r="BU7" s="116"/>
      <c r="BV7" s="116"/>
      <c r="BW7" s="116"/>
      <c r="BX7" s="116"/>
      <c r="BY7" s="117">
        <v>3</v>
      </c>
      <c r="BZ7" s="117">
        <v>3</v>
      </c>
      <c r="CA7" s="117">
        <v>3</v>
      </c>
      <c r="CB7" s="117">
        <v>2</v>
      </c>
      <c r="CC7" s="117">
        <v>5</v>
      </c>
      <c r="CD7" s="117">
        <v>3</v>
      </c>
      <c r="CE7" s="117">
        <v>7</v>
      </c>
      <c r="CF7" s="117">
        <v>7</v>
      </c>
      <c r="CG7" s="117">
        <v>6</v>
      </c>
      <c r="CH7" s="117">
        <v>6</v>
      </c>
      <c r="CI7" s="117">
        <v>8</v>
      </c>
      <c r="CJ7" s="117">
        <v>5</v>
      </c>
      <c r="CK7" s="50">
        <f t="shared" si="0"/>
        <v>32</v>
      </c>
      <c r="CL7" s="50">
        <f t="shared" si="0"/>
        <v>26</v>
      </c>
      <c r="CM7" s="50">
        <f t="shared" si="1"/>
        <v>32</v>
      </c>
      <c r="CN7" s="50">
        <f t="shared" si="1"/>
        <v>26</v>
      </c>
      <c r="CO7" s="147" t="str">
        <f t="shared" si="2"/>
        <v>Mire</v>
      </c>
      <c r="CP7" s="147" t="str">
        <f t="shared" si="3"/>
        <v>Mire</v>
      </c>
      <c r="CQ7" s="147" t="str">
        <f t="shared" si="4"/>
        <v>Mire</v>
      </c>
      <c r="CR7" s="148" t="str">
        <f t="shared" si="5"/>
        <v>Mire</v>
      </c>
    </row>
    <row r="8" spans="1:96" ht="14.1" customHeight="1">
      <c r="A8" s="3" t="s">
        <v>307</v>
      </c>
      <c r="B8" s="3" t="s">
        <v>681</v>
      </c>
      <c r="C8" s="27" t="s">
        <v>678</v>
      </c>
      <c r="D8" s="27">
        <v>45</v>
      </c>
      <c r="E8" s="27" t="s">
        <v>679</v>
      </c>
      <c r="F8" s="1" t="s">
        <v>297</v>
      </c>
      <c r="G8" s="1" t="s">
        <v>297</v>
      </c>
      <c r="H8" s="3" t="s">
        <v>297</v>
      </c>
      <c r="I8" s="3" t="s">
        <v>297</v>
      </c>
      <c r="J8" s="4" t="s">
        <v>298</v>
      </c>
      <c r="K8" s="4" t="s">
        <v>299</v>
      </c>
      <c r="L8" s="4" t="s">
        <v>300</v>
      </c>
      <c r="M8" s="4" t="s">
        <v>301</v>
      </c>
      <c r="N8" s="4" t="s">
        <v>302</v>
      </c>
      <c r="O8" s="4"/>
      <c r="P8" s="2" t="s">
        <v>303</v>
      </c>
      <c r="Q8" s="143">
        <f t="shared" si="6"/>
        <v>37</v>
      </c>
      <c r="R8" s="143">
        <f t="shared" si="6"/>
        <v>31</v>
      </c>
      <c r="S8" s="114">
        <v>3</v>
      </c>
      <c r="T8" s="114">
        <v>0</v>
      </c>
      <c r="U8" s="60"/>
      <c r="V8" s="60">
        <v>4</v>
      </c>
      <c r="W8" s="60"/>
      <c r="X8" s="60"/>
      <c r="Y8" s="115"/>
      <c r="Z8" s="115"/>
      <c r="AA8" s="115">
        <v>2</v>
      </c>
      <c r="AB8" s="115">
        <v>2</v>
      </c>
      <c r="AC8" s="115">
        <v>13</v>
      </c>
      <c r="AD8" s="115">
        <v>13</v>
      </c>
      <c r="AE8" s="110">
        <f t="shared" si="7"/>
        <v>15</v>
      </c>
      <c r="AF8" s="110">
        <f t="shared" si="8"/>
        <v>15</v>
      </c>
      <c r="AG8" s="449">
        <v>1</v>
      </c>
      <c r="AH8" s="449">
        <v>1</v>
      </c>
      <c r="AI8" s="449"/>
      <c r="AJ8" s="449"/>
      <c r="AK8" s="449">
        <v>21</v>
      </c>
      <c r="AL8" s="449">
        <v>15</v>
      </c>
      <c r="AM8" s="111">
        <f t="shared" si="9"/>
        <v>22</v>
      </c>
      <c r="AN8" s="111">
        <f t="shared" si="10"/>
        <v>16</v>
      </c>
      <c r="AO8" s="116"/>
      <c r="AP8" s="116"/>
      <c r="AQ8" s="116"/>
      <c r="AR8" s="116"/>
      <c r="AS8" s="116"/>
      <c r="AT8" s="116"/>
      <c r="AU8" s="116"/>
      <c r="AV8" s="116"/>
      <c r="AW8" s="116">
        <v>3</v>
      </c>
      <c r="AX8" s="116">
        <v>3</v>
      </c>
      <c r="AY8" s="116">
        <v>3</v>
      </c>
      <c r="AZ8" s="116">
        <v>2</v>
      </c>
      <c r="BA8" s="116">
        <v>4</v>
      </c>
      <c r="BB8" s="116">
        <v>4</v>
      </c>
      <c r="BC8" s="116">
        <v>6</v>
      </c>
      <c r="BD8" s="116">
        <v>5</v>
      </c>
      <c r="BE8" s="116">
        <v>6</v>
      </c>
      <c r="BF8" s="116">
        <v>6</v>
      </c>
      <c r="BG8" s="116">
        <v>2</v>
      </c>
      <c r="BH8" s="116">
        <v>1</v>
      </c>
      <c r="BI8" s="116"/>
      <c r="BJ8" s="116"/>
      <c r="BK8" s="116">
        <v>4</v>
      </c>
      <c r="BL8" s="116">
        <v>3</v>
      </c>
      <c r="BM8" s="116"/>
      <c r="BN8" s="116"/>
      <c r="BO8" s="116">
        <v>1</v>
      </c>
      <c r="BP8" s="116">
        <v>1</v>
      </c>
      <c r="BQ8" s="116">
        <v>2</v>
      </c>
      <c r="BR8" s="116">
        <v>2</v>
      </c>
      <c r="BS8" s="116">
        <v>4</v>
      </c>
      <c r="BT8" s="116">
        <v>4</v>
      </c>
      <c r="BU8" s="116"/>
      <c r="BV8" s="116"/>
      <c r="BW8" s="116">
        <v>2</v>
      </c>
      <c r="BX8" s="116">
        <v>0</v>
      </c>
      <c r="BY8" s="117">
        <v>1</v>
      </c>
      <c r="BZ8" s="117">
        <v>1</v>
      </c>
      <c r="CA8" s="117">
        <v>5</v>
      </c>
      <c r="CB8" s="117">
        <v>5</v>
      </c>
      <c r="CC8" s="117">
        <v>13</v>
      </c>
      <c r="CD8" s="117">
        <v>11</v>
      </c>
      <c r="CE8" s="117">
        <v>4</v>
      </c>
      <c r="CF8" s="117">
        <v>4</v>
      </c>
      <c r="CG8" s="117">
        <v>5</v>
      </c>
      <c r="CH8" s="117">
        <v>5</v>
      </c>
      <c r="CI8" s="117">
        <v>9</v>
      </c>
      <c r="CJ8" s="117">
        <v>5</v>
      </c>
      <c r="CK8" s="50">
        <f t="shared" si="0"/>
        <v>37</v>
      </c>
      <c r="CL8" s="50">
        <f t="shared" si="0"/>
        <v>31</v>
      </c>
      <c r="CM8" s="50">
        <f t="shared" si="1"/>
        <v>37</v>
      </c>
      <c r="CN8" s="50">
        <f t="shared" si="1"/>
        <v>31</v>
      </c>
      <c r="CO8" s="147" t="str">
        <f t="shared" si="2"/>
        <v>Mire</v>
      </c>
      <c r="CP8" s="147" t="str">
        <f t="shared" si="3"/>
        <v>Mire</v>
      </c>
      <c r="CQ8" s="147" t="str">
        <f t="shared" si="4"/>
        <v>Mire</v>
      </c>
      <c r="CR8" s="148" t="str">
        <f t="shared" si="5"/>
        <v>Mire</v>
      </c>
    </row>
    <row r="9" spans="1:96" ht="14.1" customHeight="1">
      <c r="A9" s="3" t="s">
        <v>309</v>
      </c>
      <c r="B9" s="3" t="s">
        <v>310</v>
      </c>
      <c r="C9" s="27" t="s">
        <v>678</v>
      </c>
      <c r="D9" s="27">
        <v>60</v>
      </c>
      <c r="E9" s="27" t="s">
        <v>679</v>
      </c>
      <c r="F9" s="1" t="s">
        <v>297</v>
      </c>
      <c r="G9" s="1" t="s">
        <v>297</v>
      </c>
      <c r="H9" s="3" t="s">
        <v>297</v>
      </c>
      <c r="I9" s="3" t="s">
        <v>297</v>
      </c>
      <c r="J9" s="4" t="s">
        <v>298</v>
      </c>
      <c r="K9" s="4" t="s">
        <v>299</v>
      </c>
      <c r="L9" s="4" t="s">
        <v>300</v>
      </c>
      <c r="M9" s="4" t="s">
        <v>301</v>
      </c>
      <c r="N9" s="4" t="s">
        <v>302</v>
      </c>
      <c r="O9" s="4"/>
      <c r="P9" s="2" t="s">
        <v>303</v>
      </c>
      <c r="Q9" s="143">
        <f t="shared" si="6"/>
        <v>31</v>
      </c>
      <c r="R9" s="143">
        <f t="shared" si="6"/>
        <v>26</v>
      </c>
      <c r="S9" s="114">
        <v>2</v>
      </c>
      <c r="T9" s="114">
        <v>1</v>
      </c>
      <c r="U9" s="60"/>
      <c r="V9" s="60">
        <v>4</v>
      </c>
      <c r="W9" s="60"/>
      <c r="X9" s="60"/>
      <c r="Y9" s="115"/>
      <c r="Z9" s="115"/>
      <c r="AA9" s="115">
        <v>2</v>
      </c>
      <c r="AB9" s="115">
        <v>2</v>
      </c>
      <c r="AC9" s="115">
        <v>9</v>
      </c>
      <c r="AD9" s="115">
        <v>9</v>
      </c>
      <c r="AE9" s="110">
        <f t="shared" si="7"/>
        <v>11</v>
      </c>
      <c r="AF9" s="110">
        <f t="shared" si="8"/>
        <v>11</v>
      </c>
      <c r="AG9" s="449">
        <v>1</v>
      </c>
      <c r="AH9" s="449">
        <v>1</v>
      </c>
      <c r="AI9" s="449"/>
      <c r="AJ9" s="449"/>
      <c r="AK9" s="449">
        <v>19</v>
      </c>
      <c r="AL9" s="449">
        <v>14</v>
      </c>
      <c r="AM9" s="111">
        <f t="shared" si="9"/>
        <v>20</v>
      </c>
      <c r="AN9" s="111">
        <f t="shared" si="10"/>
        <v>15</v>
      </c>
      <c r="AO9" s="116"/>
      <c r="AP9" s="116"/>
      <c r="AQ9" s="116"/>
      <c r="AR9" s="116"/>
      <c r="AS9" s="116"/>
      <c r="AT9" s="116"/>
      <c r="AU9" s="116">
        <v>1</v>
      </c>
      <c r="AV9" s="116">
        <v>1</v>
      </c>
      <c r="AW9" s="116">
        <v>2</v>
      </c>
      <c r="AX9" s="116">
        <v>2</v>
      </c>
      <c r="AY9" s="116">
        <v>3</v>
      </c>
      <c r="AZ9" s="116">
        <v>2</v>
      </c>
      <c r="BA9" s="116">
        <v>1</v>
      </c>
      <c r="BB9" s="116">
        <v>1</v>
      </c>
      <c r="BC9" s="116">
        <v>4</v>
      </c>
      <c r="BD9" s="116">
        <v>4</v>
      </c>
      <c r="BE9" s="116">
        <v>1</v>
      </c>
      <c r="BF9" s="116">
        <v>1</v>
      </c>
      <c r="BG9" s="116">
        <v>3</v>
      </c>
      <c r="BH9" s="116">
        <v>3</v>
      </c>
      <c r="BI9" s="116">
        <v>3</v>
      </c>
      <c r="BJ9" s="116">
        <v>3</v>
      </c>
      <c r="BK9" s="116">
        <v>1</v>
      </c>
      <c r="BL9" s="116">
        <v>1</v>
      </c>
      <c r="BM9" s="116">
        <v>1</v>
      </c>
      <c r="BN9" s="116">
        <v>1</v>
      </c>
      <c r="BO9" s="116">
        <v>5</v>
      </c>
      <c r="BP9" s="116">
        <v>4</v>
      </c>
      <c r="BQ9" s="116">
        <v>3</v>
      </c>
      <c r="BR9" s="116">
        <v>3</v>
      </c>
      <c r="BS9" s="116">
        <v>3</v>
      </c>
      <c r="BT9" s="116">
        <v>0</v>
      </c>
      <c r="BU9" s="116"/>
      <c r="BV9" s="116"/>
      <c r="BW9" s="116"/>
      <c r="BX9" s="116"/>
      <c r="BY9" s="117">
        <v>4</v>
      </c>
      <c r="BZ9" s="117">
        <v>4</v>
      </c>
      <c r="CA9" s="117">
        <v>6</v>
      </c>
      <c r="CB9" s="117">
        <v>5</v>
      </c>
      <c r="CC9" s="117">
        <v>5</v>
      </c>
      <c r="CD9" s="117">
        <v>4</v>
      </c>
      <c r="CE9" s="117">
        <v>3</v>
      </c>
      <c r="CF9" s="117">
        <v>3</v>
      </c>
      <c r="CG9" s="117">
        <v>3</v>
      </c>
      <c r="CH9" s="117">
        <v>2</v>
      </c>
      <c r="CI9" s="117">
        <v>10</v>
      </c>
      <c r="CJ9" s="117">
        <v>8</v>
      </c>
      <c r="CK9" s="50">
        <f t="shared" si="0"/>
        <v>31</v>
      </c>
      <c r="CL9" s="50">
        <f t="shared" si="0"/>
        <v>26</v>
      </c>
      <c r="CM9" s="50">
        <f t="shared" si="1"/>
        <v>31</v>
      </c>
      <c r="CN9" s="50">
        <f t="shared" si="1"/>
        <v>26</v>
      </c>
      <c r="CO9" s="147" t="str">
        <f t="shared" si="2"/>
        <v>Mire</v>
      </c>
      <c r="CP9" s="147" t="str">
        <f t="shared" si="3"/>
        <v>Mire</v>
      </c>
      <c r="CQ9" s="147" t="str">
        <f t="shared" si="4"/>
        <v>Mire</v>
      </c>
      <c r="CR9" s="148" t="str">
        <f t="shared" si="5"/>
        <v>Mire</v>
      </c>
    </row>
    <row r="10" spans="1:96" ht="14.1" customHeight="1">
      <c r="A10" s="3" t="s">
        <v>311</v>
      </c>
      <c r="B10" s="27" t="s">
        <v>312</v>
      </c>
      <c r="C10" s="27" t="s">
        <v>682</v>
      </c>
      <c r="D10" s="27">
        <v>40</v>
      </c>
      <c r="E10" s="27" t="s">
        <v>679</v>
      </c>
      <c r="F10" s="1" t="s">
        <v>297</v>
      </c>
      <c r="G10" s="1" t="s">
        <v>297</v>
      </c>
      <c r="H10" s="3" t="s">
        <v>297</v>
      </c>
      <c r="I10" s="3" t="s">
        <v>297</v>
      </c>
      <c r="J10" s="4" t="s">
        <v>298</v>
      </c>
      <c r="K10" s="4" t="s">
        <v>299</v>
      </c>
      <c r="L10" s="4" t="s">
        <v>300</v>
      </c>
      <c r="M10" s="4" t="s">
        <v>301</v>
      </c>
      <c r="N10" s="4" t="s">
        <v>302</v>
      </c>
      <c r="O10" s="4"/>
      <c r="P10" s="2" t="s">
        <v>303</v>
      </c>
      <c r="Q10" s="143">
        <f t="shared" si="6"/>
        <v>42</v>
      </c>
      <c r="R10" s="143">
        <f t="shared" si="6"/>
        <v>36</v>
      </c>
      <c r="S10" s="114">
        <v>3</v>
      </c>
      <c r="T10" s="114">
        <v>3</v>
      </c>
      <c r="U10" s="60">
        <v>1</v>
      </c>
      <c r="V10" s="60">
        <v>4</v>
      </c>
      <c r="W10" s="60"/>
      <c r="X10" s="60"/>
      <c r="Y10" s="115"/>
      <c r="Z10" s="115"/>
      <c r="AA10" s="115">
        <v>1</v>
      </c>
      <c r="AB10" s="115">
        <v>0</v>
      </c>
      <c r="AC10" s="115">
        <v>16</v>
      </c>
      <c r="AD10" s="115">
        <v>15</v>
      </c>
      <c r="AE10" s="110">
        <f t="shared" si="7"/>
        <v>17</v>
      </c>
      <c r="AF10" s="110">
        <f t="shared" si="8"/>
        <v>15</v>
      </c>
      <c r="AG10" s="449"/>
      <c r="AH10" s="449"/>
      <c r="AI10" s="449"/>
      <c r="AJ10" s="449"/>
      <c r="AK10" s="449">
        <v>25</v>
      </c>
      <c r="AL10" s="449">
        <v>21</v>
      </c>
      <c r="AM10" s="111">
        <f t="shared" ref="AM10" si="11">SUM(AG10+AI10+AK10)</f>
        <v>25</v>
      </c>
      <c r="AN10" s="111">
        <f t="shared" si="10"/>
        <v>21</v>
      </c>
      <c r="AO10" s="116"/>
      <c r="AP10" s="116"/>
      <c r="AQ10" s="116"/>
      <c r="AR10" s="116"/>
      <c r="AS10" s="116"/>
      <c r="AT10" s="116"/>
      <c r="AU10" s="116"/>
      <c r="AV10" s="116"/>
      <c r="AW10" s="116">
        <v>2</v>
      </c>
      <c r="AX10" s="116">
        <v>2</v>
      </c>
      <c r="AY10" s="116"/>
      <c r="AZ10" s="116"/>
      <c r="BA10" s="116">
        <v>7</v>
      </c>
      <c r="BB10" s="116">
        <v>7</v>
      </c>
      <c r="BC10" s="116">
        <v>5</v>
      </c>
      <c r="BD10" s="116">
        <v>4</v>
      </c>
      <c r="BE10" s="116">
        <v>6</v>
      </c>
      <c r="BF10" s="116">
        <v>6</v>
      </c>
      <c r="BG10" s="116">
        <v>10</v>
      </c>
      <c r="BH10" s="116">
        <v>10</v>
      </c>
      <c r="BI10" s="116">
        <v>1</v>
      </c>
      <c r="BJ10" s="116">
        <v>0</v>
      </c>
      <c r="BK10" s="116">
        <v>1</v>
      </c>
      <c r="BL10" s="116">
        <v>1</v>
      </c>
      <c r="BM10" s="116"/>
      <c r="BN10" s="116"/>
      <c r="BO10" s="116">
        <v>2</v>
      </c>
      <c r="BP10" s="116">
        <v>2</v>
      </c>
      <c r="BQ10" s="116"/>
      <c r="BR10" s="116"/>
      <c r="BS10" s="116">
        <v>4</v>
      </c>
      <c r="BT10" s="116">
        <v>4</v>
      </c>
      <c r="BU10" s="116">
        <v>1</v>
      </c>
      <c r="BV10" s="116">
        <v>0</v>
      </c>
      <c r="BW10" s="116">
        <v>3</v>
      </c>
      <c r="BX10" s="116">
        <v>0</v>
      </c>
      <c r="BY10" s="117">
        <v>2</v>
      </c>
      <c r="BZ10" s="117">
        <v>1</v>
      </c>
      <c r="CA10" s="117">
        <v>1</v>
      </c>
      <c r="CB10" s="117">
        <v>1</v>
      </c>
      <c r="CC10" s="117">
        <v>7</v>
      </c>
      <c r="CD10" s="117">
        <v>7</v>
      </c>
      <c r="CE10" s="117">
        <v>17</v>
      </c>
      <c r="CF10" s="117">
        <v>16</v>
      </c>
      <c r="CG10" s="117">
        <v>4</v>
      </c>
      <c r="CH10" s="117">
        <v>3</v>
      </c>
      <c r="CI10" s="117">
        <v>11</v>
      </c>
      <c r="CJ10" s="117">
        <v>8</v>
      </c>
      <c r="CK10" s="50">
        <f t="shared" si="0"/>
        <v>42</v>
      </c>
      <c r="CL10" s="50">
        <f t="shared" si="0"/>
        <v>36</v>
      </c>
      <c r="CM10" s="50">
        <f t="shared" si="1"/>
        <v>42</v>
      </c>
      <c r="CN10" s="50">
        <f t="shared" si="1"/>
        <v>36</v>
      </c>
      <c r="CO10" s="147" t="str">
        <f t="shared" si="2"/>
        <v>Mire</v>
      </c>
      <c r="CP10" s="147" t="str">
        <f t="shared" si="3"/>
        <v>Mire</v>
      </c>
      <c r="CQ10" s="147" t="str">
        <f t="shared" si="4"/>
        <v>Mire</v>
      </c>
      <c r="CR10" s="148" t="str">
        <f t="shared" si="5"/>
        <v>Mire</v>
      </c>
    </row>
    <row r="11" spans="1:96" ht="14.1" customHeight="1">
      <c r="A11" s="3" t="s">
        <v>313</v>
      </c>
      <c r="B11" s="3" t="s">
        <v>314</v>
      </c>
      <c r="C11" s="27" t="s">
        <v>682</v>
      </c>
      <c r="D11" s="27">
        <v>58</v>
      </c>
      <c r="E11" s="27" t="s">
        <v>679</v>
      </c>
      <c r="F11" s="1" t="s">
        <v>297</v>
      </c>
      <c r="G11" s="1" t="s">
        <v>297</v>
      </c>
      <c r="H11" s="3" t="s">
        <v>297</v>
      </c>
      <c r="I11" s="3" t="s">
        <v>297</v>
      </c>
      <c r="J11" s="4" t="s">
        <v>298</v>
      </c>
      <c r="K11" s="4" t="s">
        <v>299</v>
      </c>
      <c r="L11" s="4" t="s">
        <v>300</v>
      </c>
      <c r="M11" s="4" t="s">
        <v>301</v>
      </c>
      <c r="N11" s="4" t="s">
        <v>302</v>
      </c>
      <c r="O11" s="4"/>
      <c r="P11" s="2" t="s">
        <v>303</v>
      </c>
      <c r="Q11" s="143">
        <f t="shared" si="6"/>
        <v>32</v>
      </c>
      <c r="R11" s="143">
        <f t="shared" si="6"/>
        <v>27</v>
      </c>
      <c r="S11" s="450">
        <v>3</v>
      </c>
      <c r="T11" s="450">
        <v>1</v>
      </c>
      <c r="U11" s="451"/>
      <c r="V11" s="451">
        <v>5</v>
      </c>
      <c r="W11" s="451"/>
      <c r="X11" s="451">
        <v>1</v>
      </c>
      <c r="Y11" s="452"/>
      <c r="Z11" s="452"/>
      <c r="AA11" s="452">
        <v>1</v>
      </c>
      <c r="AB11" s="452">
        <v>1</v>
      </c>
      <c r="AC11" s="452">
        <v>9</v>
      </c>
      <c r="AD11" s="452">
        <v>6</v>
      </c>
      <c r="AE11" s="110">
        <f t="shared" si="7"/>
        <v>10</v>
      </c>
      <c r="AF11" s="110">
        <f t="shared" si="8"/>
        <v>7</v>
      </c>
      <c r="AG11" s="453"/>
      <c r="AH11" s="453"/>
      <c r="AI11" s="453">
        <v>1</v>
      </c>
      <c r="AJ11" s="453">
        <v>1</v>
      </c>
      <c r="AK11" s="453">
        <v>21</v>
      </c>
      <c r="AL11" s="453">
        <v>19</v>
      </c>
      <c r="AM11" s="111">
        <f t="shared" ref="AM11" si="12">SUM(AG11+AI11+AK11)</f>
        <v>22</v>
      </c>
      <c r="AN11" s="111">
        <f t="shared" ref="AN11" si="13">SUM(AH11+AJ11+AL11)</f>
        <v>20</v>
      </c>
      <c r="AO11" s="454"/>
      <c r="AP11" s="454"/>
      <c r="AQ11" s="454"/>
      <c r="AR11" s="454"/>
      <c r="AS11" s="454"/>
      <c r="AT11" s="454"/>
      <c r="AU11" s="454">
        <v>2</v>
      </c>
      <c r="AV11" s="454">
        <v>2</v>
      </c>
      <c r="AW11" s="454"/>
      <c r="AX11" s="454"/>
      <c r="AY11" s="454">
        <v>1</v>
      </c>
      <c r="AZ11" s="454">
        <v>1</v>
      </c>
      <c r="BA11" s="454">
        <v>2</v>
      </c>
      <c r="BB11" s="454">
        <v>2</v>
      </c>
      <c r="BC11" s="454">
        <v>5</v>
      </c>
      <c r="BD11" s="454">
        <v>5</v>
      </c>
      <c r="BE11" s="454">
        <v>4</v>
      </c>
      <c r="BF11" s="454">
        <v>2</v>
      </c>
      <c r="BG11" s="454">
        <v>5</v>
      </c>
      <c r="BH11" s="454">
        <v>4</v>
      </c>
      <c r="BI11" s="454">
        <v>1</v>
      </c>
      <c r="BJ11" s="454">
        <v>0</v>
      </c>
      <c r="BK11" s="454">
        <v>2</v>
      </c>
      <c r="BL11" s="454">
        <v>2</v>
      </c>
      <c r="BM11" s="454">
        <v>2</v>
      </c>
      <c r="BN11" s="454">
        <v>2</v>
      </c>
      <c r="BO11" s="454">
        <v>2</v>
      </c>
      <c r="BP11" s="454">
        <v>2</v>
      </c>
      <c r="BQ11" s="454">
        <v>1</v>
      </c>
      <c r="BR11" s="454">
        <v>1</v>
      </c>
      <c r="BS11" s="454">
        <v>4</v>
      </c>
      <c r="BT11" s="454">
        <v>4</v>
      </c>
      <c r="BU11" s="454"/>
      <c r="BV11" s="454"/>
      <c r="BW11" s="454">
        <v>1</v>
      </c>
      <c r="BX11" s="454">
        <v>0</v>
      </c>
      <c r="BY11" s="455">
        <v>2</v>
      </c>
      <c r="BZ11" s="455">
        <v>2</v>
      </c>
      <c r="CA11" s="455">
        <v>2</v>
      </c>
      <c r="CB11" s="455">
        <v>2</v>
      </c>
      <c r="CC11" s="455">
        <v>8</v>
      </c>
      <c r="CD11" s="455">
        <v>7</v>
      </c>
      <c r="CE11" s="455">
        <v>3</v>
      </c>
      <c r="CF11" s="455">
        <v>3</v>
      </c>
      <c r="CG11" s="455">
        <v>8</v>
      </c>
      <c r="CH11" s="455">
        <v>5</v>
      </c>
      <c r="CI11" s="455">
        <v>9</v>
      </c>
      <c r="CJ11" s="455">
        <v>8</v>
      </c>
      <c r="CK11" s="50">
        <f t="shared" si="0"/>
        <v>32</v>
      </c>
      <c r="CL11" s="50">
        <f t="shared" si="0"/>
        <v>27</v>
      </c>
      <c r="CM11" s="50">
        <f t="shared" si="1"/>
        <v>32</v>
      </c>
      <c r="CN11" s="50">
        <f t="shared" si="1"/>
        <v>27</v>
      </c>
      <c r="CO11" s="147" t="str">
        <f t="shared" si="2"/>
        <v>Mire</v>
      </c>
      <c r="CP11" s="147" t="str">
        <f t="shared" si="3"/>
        <v>Mire</v>
      </c>
      <c r="CQ11" s="147" t="str">
        <f t="shared" si="4"/>
        <v>Mire</v>
      </c>
      <c r="CR11" s="148" t="str">
        <f t="shared" si="5"/>
        <v>Mire</v>
      </c>
    </row>
    <row r="12" spans="1:96" ht="14.1" customHeight="1">
      <c r="A12" s="3" t="s">
        <v>313</v>
      </c>
      <c r="B12" s="3" t="s">
        <v>314</v>
      </c>
      <c r="C12" s="27" t="s">
        <v>682</v>
      </c>
      <c r="D12" s="27">
        <v>58</v>
      </c>
      <c r="E12" s="27" t="s">
        <v>679</v>
      </c>
      <c r="F12" s="1" t="s">
        <v>297</v>
      </c>
      <c r="G12" s="1" t="s">
        <v>297</v>
      </c>
      <c r="H12" s="3" t="s">
        <v>297</v>
      </c>
      <c r="I12" s="3" t="s">
        <v>297</v>
      </c>
      <c r="J12" s="4" t="s">
        <v>298</v>
      </c>
      <c r="K12" s="4" t="s">
        <v>299</v>
      </c>
      <c r="L12" s="4" t="s">
        <v>300</v>
      </c>
      <c r="M12" s="4" t="s">
        <v>301</v>
      </c>
      <c r="N12" s="4" t="s">
        <v>315</v>
      </c>
      <c r="O12" s="3"/>
      <c r="P12" s="2" t="s">
        <v>316</v>
      </c>
      <c r="Q12" s="143">
        <f t="shared" si="6"/>
        <v>0</v>
      </c>
      <c r="R12" s="143">
        <f t="shared" si="6"/>
        <v>0</v>
      </c>
      <c r="S12" s="114"/>
      <c r="T12" s="114"/>
      <c r="U12" s="60"/>
      <c r="V12" s="60"/>
      <c r="W12" s="60"/>
      <c r="X12" s="60"/>
      <c r="Y12" s="115"/>
      <c r="Z12" s="115"/>
      <c r="AA12" s="115"/>
      <c r="AB12" s="115"/>
      <c r="AC12" s="115"/>
      <c r="AD12" s="115"/>
      <c r="AE12" s="110">
        <f t="shared" ref="AE12:AF12" si="14">Y12+AA12+AC12</f>
        <v>0</v>
      </c>
      <c r="AF12" s="110">
        <f t="shared" si="14"/>
        <v>0</v>
      </c>
      <c r="AG12" s="449"/>
      <c r="AH12" s="449"/>
      <c r="AI12" s="449"/>
      <c r="AJ12" s="449"/>
      <c r="AK12" s="449"/>
      <c r="AL12" s="449"/>
      <c r="AM12" s="111">
        <f t="shared" ref="AM12" si="15">AG12+AI12+AK12</f>
        <v>0</v>
      </c>
      <c r="AN12" s="111">
        <f t="shared" ref="AN12" si="16">SUM(AH12+AJ12+AL12)</f>
        <v>0</v>
      </c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50">
        <f t="shared" si="0"/>
        <v>0</v>
      </c>
      <c r="CL12" s="50">
        <f t="shared" si="0"/>
        <v>0</v>
      </c>
      <c r="CM12" s="50">
        <f t="shared" si="1"/>
        <v>0</v>
      </c>
      <c r="CN12" s="50">
        <f t="shared" si="1"/>
        <v>0</v>
      </c>
      <c r="CO12" s="147" t="str">
        <f t="shared" si="2"/>
        <v>Mire</v>
      </c>
      <c r="CP12" s="147" t="str">
        <f t="shared" si="3"/>
        <v>Mire</v>
      </c>
      <c r="CQ12" s="147" t="str">
        <f t="shared" si="4"/>
        <v>Mire</v>
      </c>
      <c r="CR12" s="148" t="str">
        <f t="shared" si="5"/>
        <v>Mire</v>
      </c>
    </row>
    <row r="13" spans="1:96" ht="14.1" customHeight="1">
      <c r="A13" s="3" t="s">
        <v>317</v>
      </c>
      <c r="B13" s="3" t="s">
        <v>318</v>
      </c>
      <c r="C13" s="27" t="s">
        <v>682</v>
      </c>
      <c r="D13" s="27">
        <v>40</v>
      </c>
      <c r="E13" s="27" t="s">
        <v>679</v>
      </c>
      <c r="F13" s="1" t="s">
        <v>297</v>
      </c>
      <c r="G13" s="1" t="s">
        <v>297</v>
      </c>
      <c r="H13" s="3" t="s">
        <v>297</v>
      </c>
      <c r="I13" s="3" t="s">
        <v>297</v>
      </c>
      <c r="J13" s="4" t="s">
        <v>298</v>
      </c>
      <c r="K13" s="4" t="s">
        <v>299</v>
      </c>
      <c r="L13" s="4" t="s">
        <v>300</v>
      </c>
      <c r="M13" s="4" t="s">
        <v>301</v>
      </c>
      <c r="N13" s="4" t="s">
        <v>302</v>
      </c>
      <c r="O13" s="3"/>
      <c r="P13" s="2" t="s">
        <v>303</v>
      </c>
      <c r="Q13" s="143">
        <f t="shared" si="6"/>
        <v>40</v>
      </c>
      <c r="R13" s="143">
        <f t="shared" si="6"/>
        <v>37</v>
      </c>
      <c r="S13" s="114">
        <v>3</v>
      </c>
      <c r="T13" s="114">
        <v>3</v>
      </c>
      <c r="U13" s="60"/>
      <c r="V13" s="60">
        <v>4</v>
      </c>
      <c r="W13" s="60"/>
      <c r="X13" s="60">
        <v>1</v>
      </c>
      <c r="Y13" s="115"/>
      <c r="Z13" s="115"/>
      <c r="AA13" s="115">
        <v>3</v>
      </c>
      <c r="AB13" s="115">
        <v>3</v>
      </c>
      <c r="AC13" s="115">
        <v>15</v>
      </c>
      <c r="AD13" s="115">
        <v>15</v>
      </c>
      <c r="AE13" s="110">
        <f t="shared" ref="AE13" si="17">Y13+AA13+AC13</f>
        <v>18</v>
      </c>
      <c r="AF13" s="110">
        <f t="shared" ref="AF13" si="18">Z13+AB13+AD13</f>
        <v>18</v>
      </c>
      <c r="AG13" s="449">
        <v>1</v>
      </c>
      <c r="AH13" s="449">
        <v>0</v>
      </c>
      <c r="AI13" s="449"/>
      <c r="AJ13" s="449"/>
      <c r="AK13" s="449">
        <v>21</v>
      </c>
      <c r="AL13" s="449">
        <v>19</v>
      </c>
      <c r="AM13" s="111">
        <f t="shared" ref="AM13" si="19">AG13+AI13+AK13</f>
        <v>22</v>
      </c>
      <c r="AN13" s="111">
        <f t="shared" ref="AN13" si="20">SUM(AH13+AJ13+AL13)</f>
        <v>19</v>
      </c>
      <c r="AO13" s="116"/>
      <c r="AP13" s="116"/>
      <c r="AQ13" s="116"/>
      <c r="AR13" s="116"/>
      <c r="AS13" s="116"/>
      <c r="AT13" s="116"/>
      <c r="AU13" s="116">
        <v>1</v>
      </c>
      <c r="AV13" s="116">
        <v>1</v>
      </c>
      <c r="AW13" s="116">
        <v>1</v>
      </c>
      <c r="AX13" s="116">
        <v>1</v>
      </c>
      <c r="AY13" s="116">
        <v>3</v>
      </c>
      <c r="AZ13" s="116">
        <v>3</v>
      </c>
      <c r="BA13" s="116">
        <v>10</v>
      </c>
      <c r="BB13" s="116">
        <v>10</v>
      </c>
      <c r="BC13" s="116">
        <v>8</v>
      </c>
      <c r="BD13" s="116">
        <v>8</v>
      </c>
      <c r="BE13" s="116">
        <v>3</v>
      </c>
      <c r="BF13" s="116">
        <v>3</v>
      </c>
      <c r="BG13" s="116">
        <v>3</v>
      </c>
      <c r="BH13" s="116">
        <v>2</v>
      </c>
      <c r="BI13" s="116">
        <v>1</v>
      </c>
      <c r="BJ13" s="116">
        <v>1</v>
      </c>
      <c r="BK13" s="116">
        <v>1</v>
      </c>
      <c r="BL13" s="116">
        <v>0</v>
      </c>
      <c r="BM13" s="116">
        <v>1</v>
      </c>
      <c r="BN13" s="116">
        <v>1</v>
      </c>
      <c r="BO13" s="116">
        <v>2</v>
      </c>
      <c r="BP13" s="116">
        <v>2</v>
      </c>
      <c r="BQ13" s="116">
        <v>2</v>
      </c>
      <c r="BR13" s="116">
        <v>2</v>
      </c>
      <c r="BS13" s="116">
        <v>3</v>
      </c>
      <c r="BT13" s="116">
        <v>3</v>
      </c>
      <c r="BU13" s="116"/>
      <c r="BV13" s="116"/>
      <c r="BW13" s="116">
        <v>1</v>
      </c>
      <c r="BX13" s="116">
        <v>0</v>
      </c>
      <c r="BY13" s="117">
        <v>5</v>
      </c>
      <c r="BZ13" s="117">
        <v>4</v>
      </c>
      <c r="CA13" s="117">
        <v>7</v>
      </c>
      <c r="CB13" s="117">
        <v>7</v>
      </c>
      <c r="CC13" s="117">
        <v>6</v>
      </c>
      <c r="CD13" s="117">
        <v>6</v>
      </c>
      <c r="CE13" s="117">
        <v>9</v>
      </c>
      <c r="CF13" s="117">
        <v>8</v>
      </c>
      <c r="CG13" s="117">
        <v>3</v>
      </c>
      <c r="CH13" s="117">
        <v>3</v>
      </c>
      <c r="CI13" s="117">
        <v>10</v>
      </c>
      <c r="CJ13" s="117">
        <v>9</v>
      </c>
      <c r="CK13" s="50">
        <f t="shared" si="0"/>
        <v>40</v>
      </c>
      <c r="CL13" s="50">
        <f t="shared" si="0"/>
        <v>37</v>
      </c>
      <c r="CM13" s="50">
        <f t="shared" si="1"/>
        <v>40</v>
      </c>
      <c r="CN13" s="50">
        <f t="shared" si="1"/>
        <v>37</v>
      </c>
      <c r="CO13" s="147" t="str">
        <f t="shared" si="2"/>
        <v>Mire</v>
      </c>
      <c r="CP13" s="147" t="str">
        <f t="shared" si="3"/>
        <v>Mire</v>
      </c>
      <c r="CQ13" s="147" t="str">
        <f t="shared" si="4"/>
        <v>Mire</v>
      </c>
      <c r="CR13" s="148" t="str">
        <f t="shared" si="5"/>
        <v>Mire</v>
      </c>
    </row>
    <row r="14" spans="1:96" ht="14.1" customHeight="1">
      <c r="A14" s="3" t="s">
        <v>319</v>
      </c>
      <c r="B14" s="3" t="s">
        <v>320</v>
      </c>
      <c r="C14" s="27" t="s">
        <v>682</v>
      </c>
      <c r="D14" s="27">
        <v>49</v>
      </c>
      <c r="E14" s="27" t="s">
        <v>679</v>
      </c>
      <c r="F14" s="1" t="s">
        <v>297</v>
      </c>
      <c r="G14" s="1" t="s">
        <v>297</v>
      </c>
      <c r="H14" s="3" t="s">
        <v>297</v>
      </c>
      <c r="I14" s="3" t="s">
        <v>297</v>
      </c>
      <c r="J14" s="4" t="s">
        <v>298</v>
      </c>
      <c r="K14" s="4" t="s">
        <v>299</v>
      </c>
      <c r="L14" s="4" t="s">
        <v>300</v>
      </c>
      <c r="M14" s="4" t="s">
        <v>301</v>
      </c>
      <c r="N14" s="4" t="s">
        <v>302</v>
      </c>
      <c r="O14" s="4" t="s">
        <v>321</v>
      </c>
      <c r="P14" s="2" t="s">
        <v>303</v>
      </c>
      <c r="Q14" s="143">
        <f t="shared" si="6"/>
        <v>28</v>
      </c>
      <c r="R14" s="143">
        <f t="shared" si="6"/>
        <v>24</v>
      </c>
      <c r="S14" s="114">
        <v>2</v>
      </c>
      <c r="T14" s="114">
        <v>2</v>
      </c>
      <c r="U14" s="60"/>
      <c r="V14" s="60">
        <v>4</v>
      </c>
      <c r="W14" s="60"/>
      <c r="X14" s="60"/>
      <c r="Y14" s="115"/>
      <c r="Z14" s="115"/>
      <c r="AA14" s="115">
        <v>2</v>
      </c>
      <c r="AB14" s="115">
        <v>2</v>
      </c>
      <c r="AC14" s="115">
        <v>8</v>
      </c>
      <c r="AD14" s="115">
        <v>7</v>
      </c>
      <c r="AE14" s="110">
        <f t="shared" ref="AE14" si="21">Y14+AA14+AC14</f>
        <v>10</v>
      </c>
      <c r="AF14" s="110">
        <f t="shared" ref="AF14" si="22">Z14+AB14+AD14</f>
        <v>9</v>
      </c>
      <c r="AG14" s="449">
        <v>1</v>
      </c>
      <c r="AH14" s="449">
        <v>1</v>
      </c>
      <c r="AI14" s="449"/>
      <c r="AJ14" s="449"/>
      <c r="AK14" s="449">
        <v>17</v>
      </c>
      <c r="AL14" s="449">
        <v>14</v>
      </c>
      <c r="AM14" s="111">
        <f t="shared" ref="AM14" si="23">AG14+AI14+AK14</f>
        <v>18</v>
      </c>
      <c r="AN14" s="111">
        <f t="shared" ref="AN14" si="24">SUM(AH14+AJ14+AL14)</f>
        <v>15</v>
      </c>
      <c r="AO14" s="116"/>
      <c r="AP14" s="116"/>
      <c r="AQ14" s="116"/>
      <c r="AR14" s="116"/>
      <c r="AS14" s="116">
        <v>1</v>
      </c>
      <c r="AT14" s="116">
        <v>1</v>
      </c>
      <c r="AU14" s="116">
        <v>1</v>
      </c>
      <c r="AV14" s="116">
        <v>1</v>
      </c>
      <c r="AW14" s="116"/>
      <c r="AX14" s="116"/>
      <c r="AY14" s="116">
        <v>1</v>
      </c>
      <c r="AZ14" s="116">
        <v>1</v>
      </c>
      <c r="BA14" s="116">
        <v>6</v>
      </c>
      <c r="BB14" s="116">
        <v>5</v>
      </c>
      <c r="BC14" s="116">
        <v>2</v>
      </c>
      <c r="BD14" s="116">
        <v>2</v>
      </c>
      <c r="BE14" s="116">
        <v>1</v>
      </c>
      <c r="BF14" s="116">
        <v>1</v>
      </c>
      <c r="BG14" s="116">
        <v>5</v>
      </c>
      <c r="BH14" s="116">
        <v>5</v>
      </c>
      <c r="BI14" s="116"/>
      <c r="BJ14" s="116"/>
      <c r="BK14" s="116">
        <v>3</v>
      </c>
      <c r="BL14" s="116">
        <v>3</v>
      </c>
      <c r="BM14" s="116">
        <v>1</v>
      </c>
      <c r="BN14" s="116">
        <v>1</v>
      </c>
      <c r="BO14" s="116">
        <v>2</v>
      </c>
      <c r="BP14" s="116">
        <v>1</v>
      </c>
      <c r="BQ14" s="116">
        <v>1</v>
      </c>
      <c r="BR14" s="116">
        <v>1</v>
      </c>
      <c r="BS14" s="116">
        <v>2</v>
      </c>
      <c r="BT14" s="116">
        <v>2</v>
      </c>
      <c r="BU14" s="116"/>
      <c r="BV14" s="116"/>
      <c r="BW14" s="116">
        <v>2</v>
      </c>
      <c r="BX14" s="116">
        <v>0</v>
      </c>
      <c r="BY14" s="117">
        <v>2</v>
      </c>
      <c r="BZ14" s="117">
        <v>2</v>
      </c>
      <c r="CA14" s="117">
        <v>2</v>
      </c>
      <c r="CB14" s="117">
        <v>2</v>
      </c>
      <c r="CC14" s="117">
        <v>9</v>
      </c>
      <c r="CD14" s="117">
        <v>9</v>
      </c>
      <c r="CE14" s="117">
        <v>3</v>
      </c>
      <c r="CF14" s="117">
        <v>3</v>
      </c>
      <c r="CG14" s="117">
        <v>5</v>
      </c>
      <c r="CH14" s="117">
        <v>4</v>
      </c>
      <c r="CI14" s="117">
        <v>7</v>
      </c>
      <c r="CJ14" s="117">
        <v>4</v>
      </c>
      <c r="CK14" s="50">
        <f t="shared" si="0"/>
        <v>28</v>
      </c>
      <c r="CL14" s="50">
        <f t="shared" si="0"/>
        <v>24</v>
      </c>
      <c r="CM14" s="50">
        <f t="shared" si="1"/>
        <v>28</v>
      </c>
      <c r="CN14" s="50">
        <f t="shared" si="1"/>
        <v>24</v>
      </c>
      <c r="CO14" s="147" t="str">
        <f t="shared" si="2"/>
        <v>Mire</v>
      </c>
      <c r="CP14" s="147" t="str">
        <f t="shared" si="3"/>
        <v>Mire</v>
      </c>
      <c r="CQ14" s="147" t="str">
        <f t="shared" si="4"/>
        <v>Mire</v>
      </c>
      <c r="CR14" s="148" t="str">
        <f t="shared" si="5"/>
        <v>Mire</v>
      </c>
    </row>
    <row r="15" spans="1:96" ht="14.1" customHeight="1">
      <c r="A15" s="3" t="s">
        <v>322</v>
      </c>
      <c r="B15" s="3" t="s">
        <v>323</v>
      </c>
      <c r="C15" s="27" t="s">
        <v>678</v>
      </c>
      <c r="D15" s="27">
        <v>47</v>
      </c>
      <c r="E15" s="27" t="s">
        <v>679</v>
      </c>
      <c r="F15" s="1" t="s">
        <v>297</v>
      </c>
      <c r="G15" s="1" t="s">
        <v>297</v>
      </c>
      <c r="H15" s="3" t="s">
        <v>297</v>
      </c>
      <c r="I15" s="3" t="s">
        <v>297</v>
      </c>
      <c r="J15" s="4" t="s">
        <v>298</v>
      </c>
      <c r="K15" s="4" t="s">
        <v>299</v>
      </c>
      <c r="L15" s="4" t="s">
        <v>300</v>
      </c>
      <c r="M15" s="4" t="s">
        <v>301</v>
      </c>
      <c r="N15" s="4" t="s">
        <v>302</v>
      </c>
      <c r="O15" s="3"/>
      <c r="P15" s="2" t="s">
        <v>303</v>
      </c>
      <c r="Q15" s="143">
        <f t="shared" si="6"/>
        <v>29</v>
      </c>
      <c r="R15" s="143">
        <f t="shared" si="6"/>
        <v>25</v>
      </c>
      <c r="S15" s="114">
        <v>3</v>
      </c>
      <c r="T15" s="114">
        <v>2</v>
      </c>
      <c r="U15" s="60"/>
      <c r="V15" s="60">
        <v>2</v>
      </c>
      <c r="W15" s="60"/>
      <c r="X15" s="60">
        <v>1</v>
      </c>
      <c r="Y15" s="115"/>
      <c r="Z15" s="115"/>
      <c r="AA15" s="115"/>
      <c r="AB15" s="115"/>
      <c r="AC15" s="115">
        <v>10</v>
      </c>
      <c r="AD15" s="115">
        <v>9</v>
      </c>
      <c r="AE15" s="110">
        <f t="shared" ref="AE15" si="25">Y15+AA15+AC15</f>
        <v>10</v>
      </c>
      <c r="AF15" s="110">
        <f t="shared" ref="AF15" si="26">Z15+AB15+AD15</f>
        <v>9</v>
      </c>
      <c r="AG15" s="449">
        <v>1</v>
      </c>
      <c r="AH15" s="449">
        <v>0</v>
      </c>
      <c r="AI15" s="449">
        <v>1</v>
      </c>
      <c r="AJ15" s="449">
        <v>1</v>
      </c>
      <c r="AK15" s="449">
        <v>17</v>
      </c>
      <c r="AL15" s="449">
        <v>15</v>
      </c>
      <c r="AM15" s="111">
        <f t="shared" ref="AM15" si="27">AG15+AI15+AK15</f>
        <v>19</v>
      </c>
      <c r="AN15" s="111">
        <f t="shared" ref="AN15" si="28">SUM(AH15+AJ15+AL15)</f>
        <v>16</v>
      </c>
      <c r="AO15" s="116"/>
      <c r="AP15" s="116"/>
      <c r="AQ15" s="116"/>
      <c r="AR15" s="116"/>
      <c r="AS15" s="116"/>
      <c r="AT15" s="116"/>
      <c r="AU15" s="116"/>
      <c r="AV15" s="116"/>
      <c r="AW15" s="116">
        <v>2</v>
      </c>
      <c r="AX15" s="116">
        <v>2</v>
      </c>
      <c r="AY15" s="116">
        <v>1</v>
      </c>
      <c r="AZ15" s="116">
        <v>1</v>
      </c>
      <c r="BA15" s="116">
        <v>5</v>
      </c>
      <c r="BB15" s="116">
        <v>4</v>
      </c>
      <c r="BC15" s="116">
        <v>2</v>
      </c>
      <c r="BD15" s="116">
        <v>2</v>
      </c>
      <c r="BE15" s="116">
        <v>1</v>
      </c>
      <c r="BF15" s="116">
        <v>1</v>
      </c>
      <c r="BG15" s="116">
        <v>8</v>
      </c>
      <c r="BH15" s="116">
        <v>7</v>
      </c>
      <c r="BI15" s="116">
        <v>1</v>
      </c>
      <c r="BJ15" s="116">
        <v>1</v>
      </c>
      <c r="BK15" s="116">
        <v>3</v>
      </c>
      <c r="BL15" s="116">
        <v>3</v>
      </c>
      <c r="BM15" s="116"/>
      <c r="BN15" s="116"/>
      <c r="BO15" s="116">
        <v>1</v>
      </c>
      <c r="BP15" s="116">
        <v>1</v>
      </c>
      <c r="BQ15" s="116">
        <v>1</v>
      </c>
      <c r="BR15" s="116">
        <v>1</v>
      </c>
      <c r="BS15" s="116">
        <v>3</v>
      </c>
      <c r="BT15" s="116">
        <v>2</v>
      </c>
      <c r="BU15" s="116"/>
      <c r="BV15" s="116"/>
      <c r="BW15" s="116">
        <v>1</v>
      </c>
      <c r="BX15" s="116">
        <v>0</v>
      </c>
      <c r="BY15" s="117">
        <v>2</v>
      </c>
      <c r="BZ15" s="117">
        <v>2</v>
      </c>
      <c r="CA15" s="117">
        <v>2</v>
      </c>
      <c r="CB15" s="117">
        <v>2</v>
      </c>
      <c r="CC15" s="117">
        <v>5</v>
      </c>
      <c r="CD15" s="117">
        <v>4</v>
      </c>
      <c r="CE15" s="117">
        <v>7</v>
      </c>
      <c r="CF15" s="117">
        <v>6</v>
      </c>
      <c r="CG15" s="117">
        <v>5</v>
      </c>
      <c r="CH15" s="117">
        <v>5</v>
      </c>
      <c r="CI15" s="117">
        <v>8</v>
      </c>
      <c r="CJ15" s="117">
        <v>6</v>
      </c>
      <c r="CK15" s="50">
        <f t="shared" si="0"/>
        <v>29</v>
      </c>
      <c r="CL15" s="50">
        <f t="shared" si="0"/>
        <v>25</v>
      </c>
      <c r="CM15" s="50">
        <f t="shared" si="1"/>
        <v>29</v>
      </c>
      <c r="CN15" s="50">
        <f t="shared" si="1"/>
        <v>25</v>
      </c>
      <c r="CO15" s="147" t="str">
        <f t="shared" si="2"/>
        <v>Mire</v>
      </c>
      <c r="CP15" s="147" t="str">
        <f t="shared" si="3"/>
        <v>Mire</v>
      </c>
      <c r="CQ15" s="147" t="str">
        <f t="shared" si="4"/>
        <v>Mire</v>
      </c>
      <c r="CR15" s="148" t="str">
        <f t="shared" si="5"/>
        <v>Mire</v>
      </c>
    </row>
    <row r="16" spans="1:96" ht="14.1" customHeight="1">
      <c r="A16" s="3" t="s">
        <v>324</v>
      </c>
      <c r="B16" s="3" t="s">
        <v>325</v>
      </c>
      <c r="C16" s="27" t="s">
        <v>678</v>
      </c>
      <c r="D16" s="27">
        <v>64</v>
      </c>
      <c r="E16" s="27" t="s">
        <v>679</v>
      </c>
      <c r="F16" s="1" t="s">
        <v>297</v>
      </c>
      <c r="G16" s="1" t="s">
        <v>297</v>
      </c>
      <c r="H16" s="3" t="s">
        <v>297</v>
      </c>
      <c r="I16" s="3" t="s">
        <v>297</v>
      </c>
      <c r="J16" s="4" t="s">
        <v>298</v>
      </c>
      <c r="K16" s="4" t="s">
        <v>299</v>
      </c>
      <c r="L16" s="4" t="s">
        <v>300</v>
      </c>
      <c r="M16" s="4" t="s">
        <v>301</v>
      </c>
      <c r="N16" s="4" t="s">
        <v>302</v>
      </c>
      <c r="O16" s="4"/>
      <c r="P16" s="2" t="s">
        <v>303</v>
      </c>
      <c r="Q16" s="143">
        <f t="shared" si="6"/>
        <v>29</v>
      </c>
      <c r="R16" s="143">
        <f t="shared" si="6"/>
        <v>25</v>
      </c>
      <c r="S16" s="114">
        <v>3</v>
      </c>
      <c r="T16" s="114">
        <v>2</v>
      </c>
      <c r="U16" s="60"/>
      <c r="V16" s="60">
        <v>2</v>
      </c>
      <c r="W16" s="60"/>
      <c r="X16" s="60">
        <v>1</v>
      </c>
      <c r="Y16" s="115"/>
      <c r="Z16" s="115"/>
      <c r="AA16" s="115"/>
      <c r="AB16" s="115"/>
      <c r="AC16" s="115">
        <v>10</v>
      </c>
      <c r="AD16" s="115">
        <v>9</v>
      </c>
      <c r="AE16" s="110">
        <f t="shared" ref="AE16" si="29">Y16+AA16+AC16</f>
        <v>10</v>
      </c>
      <c r="AF16" s="110">
        <f t="shared" ref="AF16" si="30">Z16+AB16+AD16</f>
        <v>9</v>
      </c>
      <c r="AG16" s="449">
        <v>1</v>
      </c>
      <c r="AH16" s="449">
        <v>0</v>
      </c>
      <c r="AI16" s="449">
        <v>1</v>
      </c>
      <c r="AJ16" s="449">
        <v>1</v>
      </c>
      <c r="AK16" s="449">
        <v>17</v>
      </c>
      <c r="AL16" s="449">
        <v>15</v>
      </c>
      <c r="AM16" s="111">
        <f t="shared" ref="AM16" si="31">AG16+AI16+AK16</f>
        <v>19</v>
      </c>
      <c r="AN16" s="111">
        <f t="shared" ref="AN16" si="32">SUM(AH16+AJ16+AL16)</f>
        <v>16</v>
      </c>
      <c r="AO16" s="116"/>
      <c r="AP16" s="116"/>
      <c r="AQ16" s="116"/>
      <c r="AR16" s="116"/>
      <c r="AS16" s="116"/>
      <c r="AT16" s="116"/>
      <c r="AU16" s="116"/>
      <c r="AV16" s="116"/>
      <c r="AW16" s="116">
        <v>2</v>
      </c>
      <c r="AX16" s="116">
        <v>2</v>
      </c>
      <c r="AY16" s="116">
        <v>1</v>
      </c>
      <c r="AZ16" s="116">
        <v>1</v>
      </c>
      <c r="BA16" s="116">
        <v>5</v>
      </c>
      <c r="BB16" s="116">
        <v>4</v>
      </c>
      <c r="BC16" s="116">
        <v>2</v>
      </c>
      <c r="BD16" s="116">
        <v>2</v>
      </c>
      <c r="BE16" s="116">
        <v>1</v>
      </c>
      <c r="BF16" s="116">
        <v>1</v>
      </c>
      <c r="BG16" s="116">
        <v>8</v>
      </c>
      <c r="BH16" s="116">
        <v>7</v>
      </c>
      <c r="BI16" s="116">
        <v>1</v>
      </c>
      <c r="BJ16" s="116">
        <v>1</v>
      </c>
      <c r="BK16" s="116">
        <v>3</v>
      </c>
      <c r="BL16" s="116">
        <v>3</v>
      </c>
      <c r="BM16" s="116"/>
      <c r="BN16" s="116"/>
      <c r="BO16" s="116">
        <v>1</v>
      </c>
      <c r="BP16" s="116">
        <v>1</v>
      </c>
      <c r="BQ16" s="116">
        <v>1</v>
      </c>
      <c r="BR16" s="116">
        <v>1</v>
      </c>
      <c r="BS16" s="116">
        <v>3</v>
      </c>
      <c r="BT16" s="116">
        <v>2</v>
      </c>
      <c r="BU16" s="116"/>
      <c r="BV16" s="116"/>
      <c r="BW16" s="116">
        <v>1</v>
      </c>
      <c r="BX16" s="116">
        <v>0</v>
      </c>
      <c r="BY16" s="117">
        <v>2</v>
      </c>
      <c r="BZ16" s="117">
        <v>2</v>
      </c>
      <c r="CA16" s="117">
        <v>2</v>
      </c>
      <c r="CB16" s="117">
        <v>2</v>
      </c>
      <c r="CC16" s="117">
        <v>5</v>
      </c>
      <c r="CD16" s="117">
        <v>4</v>
      </c>
      <c r="CE16" s="117">
        <v>7</v>
      </c>
      <c r="CF16" s="117">
        <v>6</v>
      </c>
      <c r="CG16" s="117">
        <v>5</v>
      </c>
      <c r="CH16" s="117">
        <v>5</v>
      </c>
      <c r="CI16" s="117">
        <v>8</v>
      </c>
      <c r="CJ16" s="117">
        <v>6</v>
      </c>
      <c r="CK16" s="50">
        <f t="shared" si="0"/>
        <v>29</v>
      </c>
      <c r="CL16" s="50">
        <f t="shared" si="0"/>
        <v>25</v>
      </c>
      <c r="CM16" s="50">
        <f t="shared" si="1"/>
        <v>29</v>
      </c>
      <c r="CN16" s="50">
        <f t="shared" si="1"/>
        <v>25</v>
      </c>
      <c r="CO16" s="147" t="str">
        <f t="shared" si="2"/>
        <v>Mire</v>
      </c>
      <c r="CP16" s="147" t="str">
        <f t="shared" si="3"/>
        <v>Mire</v>
      </c>
      <c r="CQ16" s="147" t="str">
        <f t="shared" si="4"/>
        <v>Mire</v>
      </c>
      <c r="CR16" s="148" t="str">
        <f t="shared" si="5"/>
        <v>Mire</v>
      </c>
    </row>
    <row r="17" spans="1:96" ht="14.1" customHeight="1">
      <c r="A17" s="3" t="s">
        <v>326</v>
      </c>
      <c r="B17" s="3" t="s">
        <v>327</v>
      </c>
      <c r="C17" s="27" t="s">
        <v>678</v>
      </c>
      <c r="D17" s="27">
        <v>59</v>
      </c>
      <c r="E17" s="27" t="s">
        <v>679</v>
      </c>
      <c r="F17" s="1" t="s">
        <v>297</v>
      </c>
      <c r="G17" s="1" t="s">
        <v>297</v>
      </c>
      <c r="H17" s="3" t="s">
        <v>297</v>
      </c>
      <c r="I17" s="3" t="s">
        <v>297</v>
      </c>
      <c r="J17" s="4" t="s">
        <v>298</v>
      </c>
      <c r="K17" s="4" t="s">
        <v>299</v>
      </c>
      <c r="L17" s="4" t="s">
        <v>300</v>
      </c>
      <c r="M17" s="4" t="s">
        <v>301</v>
      </c>
      <c r="N17" s="4" t="s">
        <v>302</v>
      </c>
      <c r="O17" s="3"/>
      <c r="P17" s="2" t="s">
        <v>303</v>
      </c>
      <c r="Q17" s="143">
        <f t="shared" si="6"/>
        <v>35</v>
      </c>
      <c r="R17" s="143">
        <f t="shared" si="6"/>
        <v>30</v>
      </c>
      <c r="S17" s="114">
        <v>3</v>
      </c>
      <c r="T17" s="114">
        <v>1</v>
      </c>
      <c r="U17" s="60"/>
      <c r="V17" s="60">
        <v>4</v>
      </c>
      <c r="W17" s="60"/>
      <c r="X17" s="60">
        <v>1</v>
      </c>
      <c r="Y17" s="115"/>
      <c r="Z17" s="115"/>
      <c r="AA17" s="115">
        <v>2</v>
      </c>
      <c r="AB17" s="115">
        <v>2</v>
      </c>
      <c r="AC17" s="115">
        <v>10</v>
      </c>
      <c r="AD17" s="115">
        <v>9</v>
      </c>
      <c r="AE17" s="110">
        <f t="shared" ref="AE17" si="33">Y17+AA17+AC17</f>
        <v>12</v>
      </c>
      <c r="AF17" s="110">
        <f t="shared" ref="AF17" si="34">Z17+AB17+AD17</f>
        <v>11</v>
      </c>
      <c r="AG17" s="449">
        <v>2</v>
      </c>
      <c r="AH17" s="449">
        <v>0</v>
      </c>
      <c r="AI17" s="449"/>
      <c r="AJ17" s="449"/>
      <c r="AK17" s="449">
        <v>21</v>
      </c>
      <c r="AL17" s="449">
        <v>19</v>
      </c>
      <c r="AM17" s="111">
        <f t="shared" ref="AM17" si="35">AG17+AI17+AK17</f>
        <v>23</v>
      </c>
      <c r="AN17" s="111">
        <f t="shared" ref="AN17" si="36">SUM(AH17+AJ17+AL17)</f>
        <v>19</v>
      </c>
      <c r="AO17" s="116"/>
      <c r="AP17" s="116"/>
      <c r="AQ17" s="116"/>
      <c r="AR17" s="116"/>
      <c r="AS17" s="116"/>
      <c r="AT17" s="116"/>
      <c r="AU17" s="116">
        <v>1</v>
      </c>
      <c r="AV17" s="116">
        <v>1</v>
      </c>
      <c r="AW17" s="116"/>
      <c r="AX17" s="116"/>
      <c r="AY17" s="116">
        <v>4</v>
      </c>
      <c r="AZ17" s="116">
        <v>4</v>
      </c>
      <c r="BA17" s="116"/>
      <c r="BB17" s="116"/>
      <c r="BC17" s="116">
        <v>5</v>
      </c>
      <c r="BD17" s="116">
        <v>4</v>
      </c>
      <c r="BE17" s="116">
        <v>3</v>
      </c>
      <c r="BF17" s="116">
        <v>3</v>
      </c>
      <c r="BG17" s="116">
        <v>4</v>
      </c>
      <c r="BH17" s="116">
        <v>4</v>
      </c>
      <c r="BI17" s="116">
        <v>4</v>
      </c>
      <c r="BJ17" s="116">
        <v>3</v>
      </c>
      <c r="BK17" s="116">
        <v>1</v>
      </c>
      <c r="BL17" s="116">
        <v>1</v>
      </c>
      <c r="BM17" s="116">
        <v>3</v>
      </c>
      <c r="BN17" s="116">
        <v>3</v>
      </c>
      <c r="BO17" s="116">
        <v>4</v>
      </c>
      <c r="BP17" s="116">
        <v>4</v>
      </c>
      <c r="BQ17" s="116">
        <v>2</v>
      </c>
      <c r="BR17" s="116">
        <v>2</v>
      </c>
      <c r="BS17" s="116">
        <v>3</v>
      </c>
      <c r="BT17" s="116">
        <v>1</v>
      </c>
      <c r="BU17" s="116"/>
      <c r="BV17" s="116"/>
      <c r="BW17" s="116">
        <v>1</v>
      </c>
      <c r="BX17" s="116">
        <v>0</v>
      </c>
      <c r="BY17" s="117">
        <v>2</v>
      </c>
      <c r="BZ17" s="117">
        <v>2</v>
      </c>
      <c r="CA17" s="117">
        <v>5</v>
      </c>
      <c r="CB17" s="117">
        <v>4</v>
      </c>
      <c r="CC17" s="117">
        <v>6</v>
      </c>
      <c r="CD17" s="117">
        <v>5</v>
      </c>
      <c r="CE17" s="117">
        <v>4</v>
      </c>
      <c r="CF17" s="117">
        <v>4</v>
      </c>
      <c r="CG17" s="117">
        <v>7</v>
      </c>
      <c r="CH17" s="117">
        <v>7</v>
      </c>
      <c r="CI17" s="117">
        <v>11</v>
      </c>
      <c r="CJ17" s="117">
        <v>8</v>
      </c>
      <c r="CK17" s="50">
        <f t="shared" si="0"/>
        <v>35</v>
      </c>
      <c r="CL17" s="50">
        <f t="shared" si="0"/>
        <v>30</v>
      </c>
      <c r="CM17" s="50">
        <f t="shared" si="1"/>
        <v>35</v>
      </c>
      <c r="CN17" s="50">
        <f t="shared" si="1"/>
        <v>30</v>
      </c>
      <c r="CO17" s="147" t="str">
        <f t="shared" si="2"/>
        <v>Mire</v>
      </c>
      <c r="CP17" s="147" t="str">
        <f t="shared" si="3"/>
        <v>Mire</v>
      </c>
      <c r="CQ17" s="147" t="str">
        <f t="shared" si="4"/>
        <v>Mire</v>
      </c>
      <c r="CR17" s="148" t="str">
        <f t="shared" si="5"/>
        <v>Mire</v>
      </c>
    </row>
    <row r="18" spans="1:96" ht="14.1" customHeight="1">
      <c r="A18" s="3" t="s">
        <v>328</v>
      </c>
      <c r="B18" s="3" t="s">
        <v>329</v>
      </c>
      <c r="C18" s="27" t="s">
        <v>678</v>
      </c>
      <c r="D18" s="27">
        <v>40</v>
      </c>
      <c r="E18" s="27" t="s">
        <v>679</v>
      </c>
      <c r="F18" s="1" t="s">
        <v>297</v>
      </c>
      <c r="G18" s="1" t="s">
        <v>297</v>
      </c>
      <c r="H18" s="3" t="s">
        <v>297</v>
      </c>
      <c r="I18" s="3" t="s">
        <v>297</v>
      </c>
      <c r="J18" s="4" t="s">
        <v>298</v>
      </c>
      <c r="K18" s="4" t="s">
        <v>299</v>
      </c>
      <c r="L18" s="4" t="s">
        <v>300</v>
      </c>
      <c r="M18" s="4" t="s">
        <v>301</v>
      </c>
      <c r="N18" s="4" t="s">
        <v>302</v>
      </c>
      <c r="O18" s="3"/>
      <c r="P18" s="2" t="s">
        <v>303</v>
      </c>
      <c r="Q18" s="143">
        <f t="shared" si="6"/>
        <v>27</v>
      </c>
      <c r="R18" s="143">
        <f t="shared" si="6"/>
        <v>23</v>
      </c>
      <c r="S18" s="114">
        <v>2</v>
      </c>
      <c r="T18" s="114">
        <v>1</v>
      </c>
      <c r="U18" s="60"/>
      <c r="V18" s="60">
        <v>4</v>
      </c>
      <c r="W18" s="60"/>
      <c r="X18" s="60">
        <v>1</v>
      </c>
      <c r="Y18" s="115"/>
      <c r="Z18" s="115"/>
      <c r="AA18" s="115">
        <v>2</v>
      </c>
      <c r="AB18" s="115">
        <v>2</v>
      </c>
      <c r="AC18" s="115">
        <v>7</v>
      </c>
      <c r="AD18" s="115">
        <v>7</v>
      </c>
      <c r="AE18" s="110">
        <f t="shared" ref="AE18" si="37">Y18+AA18+AC18</f>
        <v>9</v>
      </c>
      <c r="AF18" s="110">
        <f t="shared" ref="AF18" si="38">Z18+AB18+AD18</f>
        <v>9</v>
      </c>
      <c r="AG18" s="449"/>
      <c r="AH18" s="449"/>
      <c r="AI18" s="449"/>
      <c r="AJ18" s="449"/>
      <c r="AK18" s="449">
        <v>18</v>
      </c>
      <c r="AL18" s="449">
        <v>14</v>
      </c>
      <c r="AM18" s="111">
        <f t="shared" ref="AM18" si="39">AG18+AI18+AK18</f>
        <v>18</v>
      </c>
      <c r="AN18" s="111">
        <f t="shared" ref="AN18" si="40">SUM(AH18+AJ18+AL18)</f>
        <v>14</v>
      </c>
      <c r="AO18" s="116"/>
      <c r="AP18" s="116"/>
      <c r="AQ18" s="116"/>
      <c r="AR18" s="116"/>
      <c r="AS18" s="116"/>
      <c r="AT18" s="116"/>
      <c r="AU18" s="116">
        <v>2</v>
      </c>
      <c r="AV18" s="116">
        <v>2</v>
      </c>
      <c r="AW18" s="116"/>
      <c r="AX18" s="116"/>
      <c r="AY18" s="116">
        <v>1</v>
      </c>
      <c r="AZ18" s="116">
        <v>1</v>
      </c>
      <c r="BA18" s="116">
        <v>2</v>
      </c>
      <c r="BB18" s="116">
        <v>2</v>
      </c>
      <c r="BC18" s="116">
        <v>1</v>
      </c>
      <c r="BD18" s="116">
        <v>0</v>
      </c>
      <c r="BE18" s="116">
        <v>3</v>
      </c>
      <c r="BF18" s="116">
        <v>3</v>
      </c>
      <c r="BG18" s="116">
        <v>3</v>
      </c>
      <c r="BH18" s="116">
        <v>1</v>
      </c>
      <c r="BI18" s="116">
        <v>1</v>
      </c>
      <c r="BJ18" s="116">
        <v>1</v>
      </c>
      <c r="BK18" s="116">
        <v>4</v>
      </c>
      <c r="BL18" s="116">
        <v>4</v>
      </c>
      <c r="BM18" s="116">
        <v>1</v>
      </c>
      <c r="BN18" s="116">
        <v>1</v>
      </c>
      <c r="BO18" s="116">
        <v>1</v>
      </c>
      <c r="BP18" s="116">
        <v>1</v>
      </c>
      <c r="BQ18" s="116">
        <v>2</v>
      </c>
      <c r="BR18" s="116">
        <v>2</v>
      </c>
      <c r="BS18" s="116">
        <v>5</v>
      </c>
      <c r="BT18" s="116">
        <v>5</v>
      </c>
      <c r="BU18" s="116"/>
      <c r="BV18" s="116"/>
      <c r="BW18" s="116">
        <v>1</v>
      </c>
      <c r="BX18" s="116">
        <v>0</v>
      </c>
      <c r="BY18" s="117">
        <v>2</v>
      </c>
      <c r="BZ18" s="117">
        <v>2</v>
      </c>
      <c r="CA18" s="117"/>
      <c r="CB18" s="117"/>
      <c r="CC18" s="117">
        <v>3</v>
      </c>
      <c r="CD18" s="117">
        <v>1</v>
      </c>
      <c r="CE18" s="117">
        <v>6</v>
      </c>
      <c r="CF18" s="117">
        <v>5</v>
      </c>
      <c r="CG18" s="117">
        <v>2</v>
      </c>
      <c r="CH18" s="117">
        <v>2</v>
      </c>
      <c r="CI18" s="117">
        <v>14</v>
      </c>
      <c r="CJ18" s="117">
        <v>13</v>
      </c>
      <c r="CK18" s="50">
        <f t="shared" si="0"/>
        <v>27</v>
      </c>
      <c r="CL18" s="50">
        <f t="shared" si="0"/>
        <v>23</v>
      </c>
      <c r="CM18" s="50">
        <f t="shared" si="1"/>
        <v>27</v>
      </c>
      <c r="CN18" s="50">
        <f t="shared" si="1"/>
        <v>23</v>
      </c>
      <c r="CO18" s="147" t="str">
        <f t="shared" si="2"/>
        <v>Mire</v>
      </c>
      <c r="CP18" s="147" t="str">
        <f t="shared" si="3"/>
        <v>Mire</v>
      </c>
      <c r="CQ18" s="147" t="str">
        <f t="shared" si="4"/>
        <v>Mire</v>
      </c>
      <c r="CR18" s="148" t="str">
        <f t="shared" si="5"/>
        <v>Mire</v>
      </c>
    </row>
    <row r="19" spans="1:96" ht="14.1" customHeight="1">
      <c r="A19" s="3" t="s">
        <v>330</v>
      </c>
      <c r="B19" s="3" t="s">
        <v>331</v>
      </c>
      <c r="C19" s="27" t="s">
        <v>682</v>
      </c>
      <c r="D19" s="27">
        <v>48</v>
      </c>
      <c r="E19" s="27" t="s">
        <v>679</v>
      </c>
      <c r="F19" s="1" t="s">
        <v>297</v>
      </c>
      <c r="G19" s="1" t="s">
        <v>297</v>
      </c>
      <c r="H19" s="3" t="s">
        <v>297</v>
      </c>
      <c r="I19" s="3" t="s">
        <v>297</v>
      </c>
      <c r="J19" s="4" t="s">
        <v>298</v>
      </c>
      <c r="K19" s="4" t="s">
        <v>299</v>
      </c>
      <c r="L19" s="4" t="s">
        <v>300</v>
      </c>
      <c r="M19" s="4" t="s">
        <v>301</v>
      </c>
      <c r="N19" s="4" t="s">
        <v>302</v>
      </c>
      <c r="O19" s="4"/>
      <c r="P19" s="2" t="s">
        <v>303</v>
      </c>
      <c r="Q19" s="143">
        <f t="shared" si="6"/>
        <v>59</v>
      </c>
      <c r="R19" s="143">
        <f t="shared" si="6"/>
        <v>54</v>
      </c>
      <c r="S19" s="114">
        <v>3</v>
      </c>
      <c r="T19" s="114">
        <v>3</v>
      </c>
      <c r="U19" s="60"/>
      <c r="V19" s="60">
        <v>5</v>
      </c>
      <c r="W19" s="60"/>
      <c r="X19" s="60">
        <v>1</v>
      </c>
      <c r="Y19" s="115"/>
      <c r="Z19" s="115"/>
      <c r="AA19" s="115">
        <v>1</v>
      </c>
      <c r="AB19" s="115">
        <v>1</v>
      </c>
      <c r="AC19" s="115">
        <v>24</v>
      </c>
      <c r="AD19" s="115">
        <v>24</v>
      </c>
      <c r="AE19" s="110">
        <f t="shared" ref="AE19" si="41">Y19+AA19+AC19</f>
        <v>25</v>
      </c>
      <c r="AF19" s="110">
        <f t="shared" ref="AF19" si="42">Z19+AB19+AD19</f>
        <v>25</v>
      </c>
      <c r="AG19" s="449">
        <v>2</v>
      </c>
      <c r="AH19" s="449">
        <v>2</v>
      </c>
      <c r="AI19" s="449"/>
      <c r="AJ19" s="449"/>
      <c r="AK19" s="449">
        <v>32</v>
      </c>
      <c r="AL19" s="449">
        <v>27</v>
      </c>
      <c r="AM19" s="111">
        <f t="shared" ref="AM19" si="43">AG19+AI19+AK19</f>
        <v>34</v>
      </c>
      <c r="AN19" s="111">
        <f t="shared" ref="AN19" si="44">SUM(AH19+AJ19+AL19)</f>
        <v>29</v>
      </c>
      <c r="AO19" s="116"/>
      <c r="AP19" s="116"/>
      <c r="AQ19" s="116"/>
      <c r="AR19" s="116"/>
      <c r="AS19" s="116"/>
      <c r="AT19" s="116"/>
      <c r="AU19" s="116">
        <v>1</v>
      </c>
      <c r="AV19" s="116">
        <v>1</v>
      </c>
      <c r="AW19" s="116">
        <v>1</v>
      </c>
      <c r="AX19" s="116">
        <v>1</v>
      </c>
      <c r="AY19" s="116">
        <v>4</v>
      </c>
      <c r="AZ19" s="116">
        <v>4</v>
      </c>
      <c r="BA19" s="116">
        <v>3</v>
      </c>
      <c r="BB19" s="116">
        <v>3</v>
      </c>
      <c r="BC19" s="116">
        <v>6</v>
      </c>
      <c r="BD19" s="116">
        <v>6</v>
      </c>
      <c r="BE19" s="116">
        <v>11</v>
      </c>
      <c r="BF19" s="116">
        <v>11</v>
      </c>
      <c r="BG19" s="116">
        <v>7</v>
      </c>
      <c r="BH19" s="116">
        <v>7</v>
      </c>
      <c r="BI19" s="116">
        <v>8</v>
      </c>
      <c r="BJ19" s="116">
        <v>8</v>
      </c>
      <c r="BK19" s="116">
        <v>8</v>
      </c>
      <c r="BL19" s="116">
        <v>7</v>
      </c>
      <c r="BM19" s="116"/>
      <c r="BN19" s="116"/>
      <c r="BO19" s="116">
        <v>2</v>
      </c>
      <c r="BP19" s="116">
        <v>1</v>
      </c>
      <c r="BQ19" s="116">
        <v>2</v>
      </c>
      <c r="BR19" s="116">
        <v>2</v>
      </c>
      <c r="BS19" s="116">
        <v>4</v>
      </c>
      <c r="BT19" s="116">
        <v>3</v>
      </c>
      <c r="BU19" s="116"/>
      <c r="BV19" s="116"/>
      <c r="BW19" s="116">
        <v>2</v>
      </c>
      <c r="BX19" s="116">
        <v>0</v>
      </c>
      <c r="BY19" s="117">
        <v>3</v>
      </c>
      <c r="BZ19" s="117">
        <v>2</v>
      </c>
      <c r="CA19" s="117">
        <v>7</v>
      </c>
      <c r="CB19" s="117">
        <v>7</v>
      </c>
      <c r="CC19" s="117">
        <v>8</v>
      </c>
      <c r="CD19" s="117">
        <v>8</v>
      </c>
      <c r="CE19" s="117">
        <v>15</v>
      </c>
      <c r="CF19" s="117">
        <v>15</v>
      </c>
      <c r="CG19" s="117">
        <v>14</v>
      </c>
      <c r="CH19" s="117">
        <v>14</v>
      </c>
      <c r="CI19" s="117">
        <v>12</v>
      </c>
      <c r="CJ19" s="117">
        <v>8</v>
      </c>
      <c r="CK19" s="50">
        <f t="shared" si="0"/>
        <v>59</v>
      </c>
      <c r="CL19" s="50">
        <f t="shared" si="0"/>
        <v>54</v>
      </c>
      <c r="CM19" s="50">
        <f t="shared" si="1"/>
        <v>59</v>
      </c>
      <c r="CN19" s="50">
        <f t="shared" si="1"/>
        <v>54</v>
      </c>
      <c r="CO19" s="147" t="str">
        <f t="shared" si="2"/>
        <v>Mire</v>
      </c>
      <c r="CP19" s="147" t="str">
        <f t="shared" si="3"/>
        <v>Mire</v>
      </c>
      <c r="CQ19" s="147" t="str">
        <f t="shared" si="4"/>
        <v>Mire</v>
      </c>
      <c r="CR19" s="148" t="str">
        <f t="shared" si="5"/>
        <v>Mire</v>
      </c>
    </row>
    <row r="20" spans="1:96" ht="14.1" customHeight="1">
      <c r="A20" s="3" t="s">
        <v>332</v>
      </c>
      <c r="B20" s="3" t="s">
        <v>333</v>
      </c>
      <c r="C20" s="27" t="s">
        <v>678</v>
      </c>
      <c r="D20" s="27">
        <v>61</v>
      </c>
      <c r="E20" s="27" t="s">
        <v>679</v>
      </c>
      <c r="F20" s="1" t="s">
        <v>297</v>
      </c>
      <c r="G20" s="1" t="s">
        <v>297</v>
      </c>
      <c r="H20" s="3" t="s">
        <v>297</v>
      </c>
      <c r="I20" s="3" t="s">
        <v>297</v>
      </c>
      <c r="J20" s="4" t="s">
        <v>298</v>
      </c>
      <c r="K20" s="4" t="s">
        <v>299</v>
      </c>
      <c r="L20" s="4" t="s">
        <v>300</v>
      </c>
      <c r="M20" s="4" t="s">
        <v>301</v>
      </c>
      <c r="N20" s="4" t="s">
        <v>302</v>
      </c>
      <c r="O20" s="4"/>
      <c r="P20" s="2" t="s">
        <v>303</v>
      </c>
      <c r="Q20" s="143">
        <f t="shared" si="6"/>
        <v>11</v>
      </c>
      <c r="R20" s="143">
        <f t="shared" si="6"/>
        <v>8</v>
      </c>
      <c r="S20" s="114">
        <v>1</v>
      </c>
      <c r="T20" s="114">
        <v>0</v>
      </c>
      <c r="U20" s="60">
        <v>1</v>
      </c>
      <c r="V20" s="60">
        <v>2</v>
      </c>
      <c r="W20" s="60"/>
      <c r="X20" s="60"/>
      <c r="Y20" s="115"/>
      <c r="Z20" s="115"/>
      <c r="AA20" s="115"/>
      <c r="AB20" s="115"/>
      <c r="AC20" s="115">
        <v>3</v>
      </c>
      <c r="AD20" s="115">
        <v>2</v>
      </c>
      <c r="AE20" s="110">
        <f t="shared" ref="AE20" si="45">Y20+AA20+AC20</f>
        <v>3</v>
      </c>
      <c r="AF20" s="110">
        <f t="shared" ref="AF20" si="46">Z20+AB20+AD20</f>
        <v>2</v>
      </c>
      <c r="AG20" s="449"/>
      <c r="AH20" s="449"/>
      <c r="AI20" s="449"/>
      <c r="AJ20" s="449"/>
      <c r="AK20" s="449">
        <v>8</v>
      </c>
      <c r="AL20" s="449">
        <v>6</v>
      </c>
      <c r="AM20" s="111">
        <f t="shared" ref="AM20" si="47">AG20+AI20+AK20</f>
        <v>8</v>
      </c>
      <c r="AN20" s="111">
        <f t="shared" ref="AN20" si="48">SUM(AH20+AJ20+AL20)</f>
        <v>6</v>
      </c>
      <c r="AO20" s="116"/>
      <c r="AP20" s="116"/>
      <c r="AQ20" s="116">
        <v>1</v>
      </c>
      <c r="AR20" s="116">
        <v>0</v>
      </c>
      <c r="AS20" s="116"/>
      <c r="AT20" s="116"/>
      <c r="AU20" s="116">
        <v>1</v>
      </c>
      <c r="AV20" s="116">
        <v>1</v>
      </c>
      <c r="AW20" s="116">
        <v>2</v>
      </c>
      <c r="AX20" s="116">
        <v>2</v>
      </c>
      <c r="AY20" s="116"/>
      <c r="AZ20" s="116"/>
      <c r="BA20" s="116"/>
      <c r="BB20" s="116"/>
      <c r="BC20" s="116">
        <v>2</v>
      </c>
      <c r="BD20" s="116">
        <v>1</v>
      </c>
      <c r="BE20" s="116">
        <v>1</v>
      </c>
      <c r="BF20" s="116">
        <v>0</v>
      </c>
      <c r="BG20" s="116">
        <v>2</v>
      </c>
      <c r="BH20" s="116">
        <v>2</v>
      </c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>
        <v>2</v>
      </c>
      <c r="BT20" s="116">
        <v>2</v>
      </c>
      <c r="BU20" s="116"/>
      <c r="BV20" s="116"/>
      <c r="BW20" s="116"/>
      <c r="BX20" s="116"/>
      <c r="BY20" s="117">
        <v>1</v>
      </c>
      <c r="BZ20" s="117">
        <v>1</v>
      </c>
      <c r="CA20" s="117">
        <v>2</v>
      </c>
      <c r="CB20" s="117">
        <v>2</v>
      </c>
      <c r="CC20" s="117">
        <v>4</v>
      </c>
      <c r="CD20" s="117">
        <v>4</v>
      </c>
      <c r="CE20" s="117">
        <v>2</v>
      </c>
      <c r="CF20" s="117">
        <v>0</v>
      </c>
      <c r="CG20" s="117"/>
      <c r="CH20" s="117"/>
      <c r="CI20" s="117">
        <v>2</v>
      </c>
      <c r="CJ20" s="117">
        <v>1</v>
      </c>
      <c r="CK20" s="50">
        <f t="shared" si="0"/>
        <v>11</v>
      </c>
      <c r="CL20" s="50">
        <f t="shared" si="0"/>
        <v>8</v>
      </c>
      <c r="CM20" s="50">
        <f t="shared" si="1"/>
        <v>11</v>
      </c>
      <c r="CN20" s="50">
        <f t="shared" si="1"/>
        <v>8</v>
      </c>
      <c r="CO20" s="147" t="str">
        <f t="shared" si="2"/>
        <v>Mire</v>
      </c>
      <c r="CP20" s="147" t="str">
        <f t="shared" si="3"/>
        <v>Mire</v>
      </c>
      <c r="CQ20" s="147" t="str">
        <f t="shared" si="4"/>
        <v>Mire</v>
      </c>
      <c r="CR20" s="148" t="str">
        <f t="shared" si="5"/>
        <v>Mire</v>
      </c>
    </row>
    <row r="21" spans="1:96" ht="14.1" customHeight="1">
      <c r="A21" s="3" t="s">
        <v>334</v>
      </c>
      <c r="B21" s="3" t="s">
        <v>1216</v>
      </c>
      <c r="C21" s="27" t="s">
        <v>678</v>
      </c>
      <c r="D21" s="27">
        <v>42</v>
      </c>
      <c r="E21" s="27" t="s">
        <v>679</v>
      </c>
      <c r="F21" s="1" t="s">
        <v>297</v>
      </c>
      <c r="G21" s="1" t="s">
        <v>297</v>
      </c>
      <c r="H21" s="3" t="s">
        <v>297</v>
      </c>
      <c r="I21" s="3" t="s">
        <v>297</v>
      </c>
      <c r="J21" s="4" t="s">
        <v>298</v>
      </c>
      <c r="K21" s="4" t="s">
        <v>299</v>
      </c>
      <c r="L21" s="4" t="s">
        <v>300</v>
      </c>
      <c r="M21" s="4" t="s">
        <v>301</v>
      </c>
      <c r="N21" s="4" t="s">
        <v>302</v>
      </c>
      <c r="O21" s="4"/>
      <c r="P21" s="2" t="s">
        <v>303</v>
      </c>
      <c r="Q21" s="143">
        <f t="shared" si="6"/>
        <v>9</v>
      </c>
      <c r="R21" s="143">
        <f t="shared" si="6"/>
        <v>5</v>
      </c>
      <c r="S21" s="114">
        <v>1</v>
      </c>
      <c r="T21" s="114">
        <v>0</v>
      </c>
      <c r="U21" s="60"/>
      <c r="V21" s="60"/>
      <c r="W21" s="60"/>
      <c r="X21" s="60"/>
      <c r="Y21" s="115"/>
      <c r="Z21" s="115"/>
      <c r="AA21" s="115"/>
      <c r="AB21" s="115"/>
      <c r="AC21" s="115">
        <v>5</v>
      </c>
      <c r="AD21" s="115">
        <v>3</v>
      </c>
      <c r="AE21" s="110">
        <f t="shared" ref="AE21" si="49">Y21+AA21+AC21</f>
        <v>5</v>
      </c>
      <c r="AF21" s="110">
        <f t="shared" ref="AF21" si="50">Z21+AB21+AD21</f>
        <v>3</v>
      </c>
      <c r="AG21" s="449"/>
      <c r="AH21" s="449"/>
      <c r="AI21" s="449"/>
      <c r="AJ21" s="449"/>
      <c r="AK21" s="449">
        <v>4</v>
      </c>
      <c r="AL21" s="449">
        <v>2</v>
      </c>
      <c r="AM21" s="111">
        <f t="shared" ref="AM21" si="51">AG21+AI21+AK21</f>
        <v>4</v>
      </c>
      <c r="AN21" s="111">
        <f t="shared" ref="AN21" si="52">SUM(AH21+AJ21+AL21)</f>
        <v>2</v>
      </c>
      <c r="AO21" s="116"/>
      <c r="AP21" s="116"/>
      <c r="AQ21" s="116"/>
      <c r="AR21" s="116"/>
      <c r="AS21" s="116"/>
      <c r="AT21" s="116"/>
      <c r="AU21" s="116">
        <v>2</v>
      </c>
      <c r="AV21" s="116">
        <v>2</v>
      </c>
      <c r="AW21" s="116">
        <v>2</v>
      </c>
      <c r="AX21" s="116">
        <v>2</v>
      </c>
      <c r="AY21" s="116"/>
      <c r="AZ21" s="116"/>
      <c r="BA21" s="116"/>
      <c r="BB21" s="116"/>
      <c r="BC21" s="116">
        <v>2</v>
      </c>
      <c r="BD21" s="116">
        <v>0</v>
      </c>
      <c r="BE21" s="116">
        <v>3</v>
      </c>
      <c r="BF21" s="116">
        <v>1</v>
      </c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>
        <v>3</v>
      </c>
      <c r="BZ21" s="117">
        <v>2</v>
      </c>
      <c r="CA21" s="117">
        <v>2</v>
      </c>
      <c r="CB21" s="117">
        <v>2</v>
      </c>
      <c r="CC21" s="117"/>
      <c r="CD21" s="117"/>
      <c r="CE21" s="117">
        <v>1</v>
      </c>
      <c r="CF21" s="117">
        <v>0</v>
      </c>
      <c r="CG21" s="117">
        <v>3</v>
      </c>
      <c r="CH21" s="117">
        <v>1</v>
      </c>
      <c r="CI21" s="117"/>
      <c r="CJ21" s="117"/>
      <c r="CK21" s="50">
        <f t="shared" si="0"/>
        <v>9</v>
      </c>
      <c r="CL21" s="50">
        <f t="shared" si="0"/>
        <v>5</v>
      </c>
      <c r="CM21" s="50">
        <f t="shared" si="1"/>
        <v>9</v>
      </c>
      <c r="CN21" s="50">
        <f t="shared" si="1"/>
        <v>5</v>
      </c>
      <c r="CO21" s="147" t="str">
        <f t="shared" si="2"/>
        <v>Mire</v>
      </c>
      <c r="CP21" s="147" t="str">
        <f t="shared" si="3"/>
        <v>Mire</v>
      </c>
      <c r="CQ21" s="147" t="str">
        <f t="shared" si="4"/>
        <v>Mire</v>
      </c>
      <c r="CR21" s="148" t="str">
        <f t="shared" si="5"/>
        <v>Mire</v>
      </c>
    </row>
    <row r="22" spans="1:96" ht="14.1" customHeight="1">
      <c r="A22" s="3" t="s">
        <v>335</v>
      </c>
      <c r="B22" s="3" t="s">
        <v>336</v>
      </c>
      <c r="C22" s="27" t="s">
        <v>682</v>
      </c>
      <c r="D22" s="27">
        <v>44</v>
      </c>
      <c r="E22" s="27" t="s">
        <v>679</v>
      </c>
      <c r="F22" s="1" t="s">
        <v>297</v>
      </c>
      <c r="G22" s="1" t="s">
        <v>297</v>
      </c>
      <c r="H22" s="3" t="s">
        <v>297</v>
      </c>
      <c r="I22" s="3" t="s">
        <v>297</v>
      </c>
      <c r="J22" s="4" t="s">
        <v>298</v>
      </c>
      <c r="K22" s="4" t="s">
        <v>299</v>
      </c>
      <c r="L22" s="4" t="s">
        <v>300</v>
      </c>
      <c r="M22" s="4" t="s">
        <v>301</v>
      </c>
      <c r="N22" s="4" t="s">
        <v>302</v>
      </c>
      <c r="O22" s="4"/>
      <c r="P22" s="2" t="s">
        <v>303</v>
      </c>
      <c r="Q22" s="143">
        <f t="shared" si="6"/>
        <v>12</v>
      </c>
      <c r="R22" s="143">
        <f t="shared" si="6"/>
        <v>11</v>
      </c>
      <c r="S22" s="114">
        <v>1</v>
      </c>
      <c r="T22" s="114">
        <v>1</v>
      </c>
      <c r="U22" s="60"/>
      <c r="V22" s="60">
        <v>2</v>
      </c>
      <c r="W22" s="60"/>
      <c r="X22" s="60"/>
      <c r="Y22" s="115"/>
      <c r="Z22" s="115"/>
      <c r="AA22" s="115"/>
      <c r="AB22" s="115"/>
      <c r="AC22" s="115">
        <v>5</v>
      </c>
      <c r="AD22" s="115">
        <v>5</v>
      </c>
      <c r="AE22" s="110">
        <f t="shared" ref="AE22" si="53">Y22+AA22+AC22</f>
        <v>5</v>
      </c>
      <c r="AF22" s="110">
        <f t="shared" ref="AF22" si="54">Z22+AB22+AD22</f>
        <v>5</v>
      </c>
      <c r="AG22" s="449"/>
      <c r="AH22" s="449"/>
      <c r="AI22" s="449"/>
      <c r="AJ22" s="449"/>
      <c r="AK22" s="449">
        <v>7</v>
      </c>
      <c r="AL22" s="449">
        <v>6</v>
      </c>
      <c r="AM22" s="111">
        <f t="shared" ref="AM22" si="55">AG22+AI22+AK22</f>
        <v>7</v>
      </c>
      <c r="AN22" s="111">
        <f t="shared" ref="AN22" si="56">SUM(AH22+AJ22+AL22)</f>
        <v>6</v>
      </c>
      <c r="AO22" s="116"/>
      <c r="AP22" s="116"/>
      <c r="AQ22" s="116"/>
      <c r="AR22" s="116"/>
      <c r="AS22" s="116"/>
      <c r="AT22" s="116"/>
      <c r="AU22" s="116">
        <v>1</v>
      </c>
      <c r="AV22" s="116">
        <v>1</v>
      </c>
      <c r="AW22" s="116">
        <v>1</v>
      </c>
      <c r="AX22" s="116">
        <v>1</v>
      </c>
      <c r="AY22" s="116">
        <v>2</v>
      </c>
      <c r="AZ22" s="116">
        <v>2</v>
      </c>
      <c r="BA22" s="116">
        <v>2</v>
      </c>
      <c r="BB22" s="116">
        <v>2</v>
      </c>
      <c r="BC22" s="116"/>
      <c r="BD22" s="116"/>
      <c r="BE22" s="116"/>
      <c r="BF22" s="116"/>
      <c r="BG22" s="116">
        <v>3</v>
      </c>
      <c r="BH22" s="116">
        <v>2</v>
      </c>
      <c r="BI22" s="116">
        <v>1</v>
      </c>
      <c r="BJ22" s="116">
        <v>1</v>
      </c>
      <c r="BK22" s="116">
        <v>1</v>
      </c>
      <c r="BL22" s="116">
        <v>1</v>
      </c>
      <c r="BM22" s="116"/>
      <c r="BN22" s="116"/>
      <c r="BO22" s="116"/>
      <c r="BP22" s="116"/>
      <c r="BQ22" s="116">
        <v>1</v>
      </c>
      <c r="BR22" s="116">
        <v>1</v>
      </c>
      <c r="BS22" s="116"/>
      <c r="BT22" s="116"/>
      <c r="BU22" s="116"/>
      <c r="BV22" s="116"/>
      <c r="BW22" s="116"/>
      <c r="BX22" s="116"/>
      <c r="BY22" s="117"/>
      <c r="BZ22" s="117"/>
      <c r="CA22" s="117">
        <v>2</v>
      </c>
      <c r="CB22" s="117">
        <v>1</v>
      </c>
      <c r="CC22" s="117">
        <v>5</v>
      </c>
      <c r="CD22" s="117">
        <v>5</v>
      </c>
      <c r="CE22" s="117">
        <v>1</v>
      </c>
      <c r="CF22" s="117">
        <v>1</v>
      </c>
      <c r="CG22" s="117">
        <v>1</v>
      </c>
      <c r="CH22" s="117">
        <v>1</v>
      </c>
      <c r="CI22" s="117">
        <v>3</v>
      </c>
      <c r="CJ22" s="117">
        <v>3</v>
      </c>
      <c r="CK22" s="50">
        <f t="shared" si="0"/>
        <v>12</v>
      </c>
      <c r="CL22" s="50">
        <f t="shared" si="0"/>
        <v>11</v>
      </c>
      <c r="CM22" s="50">
        <f t="shared" si="1"/>
        <v>12</v>
      </c>
      <c r="CN22" s="50">
        <f t="shared" si="1"/>
        <v>11</v>
      </c>
      <c r="CO22" s="147" t="str">
        <f t="shared" si="2"/>
        <v>Mire</v>
      </c>
      <c r="CP22" s="147" t="str">
        <f t="shared" si="3"/>
        <v>Mire</v>
      </c>
      <c r="CQ22" s="147" t="str">
        <f t="shared" si="4"/>
        <v>Mire</v>
      </c>
      <c r="CR22" s="148" t="str">
        <f t="shared" si="5"/>
        <v>Mire</v>
      </c>
    </row>
    <row r="23" spans="1:96" ht="14.1" customHeight="1">
      <c r="A23" s="3" t="s">
        <v>337</v>
      </c>
      <c r="B23" s="3" t="s">
        <v>338</v>
      </c>
      <c r="C23" s="27" t="s">
        <v>678</v>
      </c>
      <c r="D23" s="27">
        <v>55</v>
      </c>
      <c r="E23" s="27" t="s">
        <v>679</v>
      </c>
      <c r="F23" s="1" t="s">
        <v>297</v>
      </c>
      <c r="G23" s="1" t="s">
        <v>297</v>
      </c>
      <c r="H23" s="3" t="s">
        <v>297</v>
      </c>
      <c r="I23" s="3" t="s">
        <v>297</v>
      </c>
      <c r="J23" s="4" t="s">
        <v>298</v>
      </c>
      <c r="K23" s="4" t="s">
        <v>299</v>
      </c>
      <c r="L23" s="4" t="s">
        <v>300</v>
      </c>
      <c r="M23" s="4" t="s">
        <v>339</v>
      </c>
      <c r="N23" s="4" t="s">
        <v>340</v>
      </c>
      <c r="O23" s="4"/>
      <c r="P23" s="2" t="s">
        <v>341</v>
      </c>
      <c r="Q23" s="143">
        <f t="shared" si="6"/>
        <v>21</v>
      </c>
      <c r="R23" s="143">
        <f t="shared" si="6"/>
        <v>13</v>
      </c>
      <c r="S23" s="114">
        <v>1</v>
      </c>
      <c r="T23" s="114">
        <v>0</v>
      </c>
      <c r="U23" s="60"/>
      <c r="V23" s="60"/>
      <c r="W23" s="60"/>
      <c r="X23" s="60"/>
      <c r="Y23" s="115"/>
      <c r="Z23" s="115"/>
      <c r="AA23" s="115"/>
      <c r="AB23" s="115"/>
      <c r="AC23" s="115">
        <v>5</v>
      </c>
      <c r="AD23" s="115">
        <v>5</v>
      </c>
      <c r="AE23" s="110">
        <f t="shared" ref="AE23" si="57">Y23+AA23+AC23</f>
        <v>5</v>
      </c>
      <c r="AF23" s="110">
        <f t="shared" ref="AF23" si="58">Z23+AB23+AD23</f>
        <v>5</v>
      </c>
      <c r="AG23" s="449">
        <v>4</v>
      </c>
      <c r="AH23" s="449">
        <v>3</v>
      </c>
      <c r="AI23" s="449"/>
      <c r="AJ23" s="449"/>
      <c r="AK23" s="449">
        <v>12</v>
      </c>
      <c r="AL23" s="449">
        <v>5</v>
      </c>
      <c r="AM23" s="111">
        <f t="shared" ref="AM23" si="59">AG23+AI23+AK23</f>
        <v>16</v>
      </c>
      <c r="AN23" s="111">
        <f t="shared" ref="AN23" si="60">SUM(AH23+AJ23+AL23)</f>
        <v>8</v>
      </c>
      <c r="AO23" s="116"/>
      <c r="AP23" s="116"/>
      <c r="AQ23" s="116"/>
      <c r="AR23" s="116"/>
      <c r="AS23" s="116"/>
      <c r="AT23" s="116"/>
      <c r="AU23" s="116">
        <v>1</v>
      </c>
      <c r="AV23" s="116">
        <v>1</v>
      </c>
      <c r="AW23" s="116"/>
      <c r="AX23" s="116"/>
      <c r="AY23" s="116">
        <v>1</v>
      </c>
      <c r="AZ23" s="116">
        <v>0</v>
      </c>
      <c r="BA23" s="116">
        <v>1</v>
      </c>
      <c r="BB23" s="116">
        <v>1</v>
      </c>
      <c r="BC23" s="116">
        <v>4</v>
      </c>
      <c r="BD23" s="116">
        <v>2</v>
      </c>
      <c r="BE23" s="116"/>
      <c r="BF23" s="116"/>
      <c r="BG23" s="116">
        <v>4</v>
      </c>
      <c r="BH23" s="116">
        <v>0</v>
      </c>
      <c r="BI23" s="116">
        <v>4</v>
      </c>
      <c r="BJ23" s="116">
        <v>4</v>
      </c>
      <c r="BK23" s="116">
        <v>2</v>
      </c>
      <c r="BL23" s="116">
        <v>2</v>
      </c>
      <c r="BM23" s="116"/>
      <c r="BN23" s="116"/>
      <c r="BO23" s="116">
        <v>2</v>
      </c>
      <c r="BP23" s="116">
        <v>2</v>
      </c>
      <c r="BQ23" s="116"/>
      <c r="BR23" s="116"/>
      <c r="BS23" s="116">
        <v>1</v>
      </c>
      <c r="BT23" s="116">
        <v>1</v>
      </c>
      <c r="BU23" s="116"/>
      <c r="BV23" s="116"/>
      <c r="BW23" s="116">
        <v>1</v>
      </c>
      <c r="BX23" s="116">
        <v>0</v>
      </c>
      <c r="BY23" s="117">
        <v>1</v>
      </c>
      <c r="BZ23" s="117">
        <v>1</v>
      </c>
      <c r="CA23" s="117">
        <v>5</v>
      </c>
      <c r="CB23" s="117">
        <v>2</v>
      </c>
      <c r="CC23" s="117">
        <v>6</v>
      </c>
      <c r="CD23" s="117">
        <v>4</v>
      </c>
      <c r="CE23" s="117">
        <v>4</v>
      </c>
      <c r="CF23" s="117">
        <v>3</v>
      </c>
      <c r="CG23" s="117">
        <v>2</v>
      </c>
      <c r="CH23" s="117">
        <v>2</v>
      </c>
      <c r="CI23" s="117">
        <v>3</v>
      </c>
      <c r="CJ23" s="117">
        <v>1</v>
      </c>
      <c r="CK23" s="50">
        <f t="shared" si="0"/>
        <v>21</v>
      </c>
      <c r="CL23" s="50">
        <f t="shared" si="0"/>
        <v>13</v>
      </c>
      <c r="CM23" s="50">
        <f t="shared" si="1"/>
        <v>21</v>
      </c>
      <c r="CN23" s="50">
        <f t="shared" si="1"/>
        <v>13</v>
      </c>
      <c r="CO23" s="147" t="str">
        <f t="shared" si="2"/>
        <v>Mire</v>
      </c>
      <c r="CP23" s="147" t="str">
        <f t="shared" si="3"/>
        <v>Mire</v>
      </c>
      <c r="CQ23" s="147" t="str">
        <f t="shared" si="4"/>
        <v>Mire</v>
      </c>
      <c r="CR23" s="148" t="str">
        <f t="shared" si="5"/>
        <v>Mire</v>
      </c>
    </row>
    <row r="24" spans="1:96" ht="14.1" customHeight="1">
      <c r="A24" s="3" t="s">
        <v>342</v>
      </c>
      <c r="B24" s="3" t="s">
        <v>343</v>
      </c>
      <c r="C24" s="27" t="s">
        <v>682</v>
      </c>
      <c r="D24" s="27">
        <v>47</v>
      </c>
      <c r="E24" s="27" t="s">
        <v>679</v>
      </c>
      <c r="F24" s="1" t="s">
        <v>297</v>
      </c>
      <c r="G24" s="1" t="s">
        <v>297</v>
      </c>
      <c r="H24" s="3" t="s">
        <v>297</v>
      </c>
      <c r="I24" s="3" t="s">
        <v>297</v>
      </c>
      <c r="J24" s="4" t="s">
        <v>298</v>
      </c>
      <c r="K24" s="4" t="s">
        <v>299</v>
      </c>
      <c r="L24" s="4" t="s">
        <v>300</v>
      </c>
      <c r="M24" s="4" t="s">
        <v>301</v>
      </c>
      <c r="N24" s="4" t="s">
        <v>302</v>
      </c>
      <c r="O24" s="4"/>
      <c r="P24" s="2" t="s">
        <v>344</v>
      </c>
      <c r="Q24" s="143">
        <f t="shared" si="6"/>
        <v>25</v>
      </c>
      <c r="R24" s="143">
        <f t="shared" si="6"/>
        <v>22</v>
      </c>
      <c r="S24" s="114">
        <v>2</v>
      </c>
      <c r="T24" s="114">
        <v>1</v>
      </c>
      <c r="U24" s="60">
        <v>1</v>
      </c>
      <c r="V24" s="60">
        <v>10</v>
      </c>
      <c r="W24" s="60"/>
      <c r="X24" s="60"/>
      <c r="Y24" s="115">
        <v>1</v>
      </c>
      <c r="Z24" s="115">
        <v>0</v>
      </c>
      <c r="AA24" s="115">
        <v>2</v>
      </c>
      <c r="AB24" s="115">
        <v>2</v>
      </c>
      <c r="AC24" s="115">
        <v>22</v>
      </c>
      <c r="AD24" s="115">
        <v>20</v>
      </c>
      <c r="AE24" s="110">
        <f t="shared" ref="AE24" si="61">Y24+AA24+AC24</f>
        <v>25</v>
      </c>
      <c r="AF24" s="110">
        <f t="shared" ref="AF24" si="62">Z24+AB24+AD24</f>
        <v>22</v>
      </c>
      <c r="AG24" s="449"/>
      <c r="AH24" s="449"/>
      <c r="AI24" s="449"/>
      <c r="AJ24" s="449"/>
      <c r="AK24" s="449"/>
      <c r="AL24" s="449"/>
      <c r="AM24" s="111">
        <f t="shared" ref="AM24" si="63">AG24+AI24+AK24</f>
        <v>0</v>
      </c>
      <c r="AN24" s="111">
        <f t="shared" ref="AN24" si="64">SUM(AH24+AJ24+AL24)</f>
        <v>0</v>
      </c>
      <c r="AO24" s="116">
        <v>1</v>
      </c>
      <c r="AP24" s="116">
        <v>1</v>
      </c>
      <c r="AQ24" s="116"/>
      <c r="AR24" s="116"/>
      <c r="AS24" s="116">
        <v>2</v>
      </c>
      <c r="AT24" s="116">
        <v>2</v>
      </c>
      <c r="AU24" s="116"/>
      <c r="AV24" s="116"/>
      <c r="AW24" s="116">
        <v>1</v>
      </c>
      <c r="AX24" s="116">
        <v>1</v>
      </c>
      <c r="AY24" s="116"/>
      <c r="AZ24" s="116"/>
      <c r="BA24" s="116">
        <v>7</v>
      </c>
      <c r="BB24" s="116">
        <v>7</v>
      </c>
      <c r="BC24" s="116"/>
      <c r="BD24" s="116"/>
      <c r="BE24" s="116">
        <v>2</v>
      </c>
      <c r="BF24" s="116">
        <v>2</v>
      </c>
      <c r="BG24" s="116"/>
      <c r="BH24" s="116"/>
      <c r="BI24" s="116">
        <v>4</v>
      </c>
      <c r="BJ24" s="116">
        <v>3</v>
      </c>
      <c r="BK24" s="116"/>
      <c r="BL24" s="116"/>
      <c r="BM24" s="116">
        <v>6</v>
      </c>
      <c r="BN24" s="116">
        <v>6</v>
      </c>
      <c r="BO24" s="116"/>
      <c r="BP24" s="116"/>
      <c r="BQ24" s="116">
        <v>2</v>
      </c>
      <c r="BR24" s="116">
        <v>0</v>
      </c>
      <c r="BS24" s="116"/>
      <c r="BT24" s="116"/>
      <c r="BU24" s="116"/>
      <c r="BV24" s="116"/>
      <c r="BW24" s="116"/>
      <c r="BX24" s="116"/>
      <c r="BY24" s="117">
        <v>6</v>
      </c>
      <c r="BZ24" s="117">
        <v>6</v>
      </c>
      <c r="CA24" s="117">
        <v>4</v>
      </c>
      <c r="CB24" s="117">
        <v>4</v>
      </c>
      <c r="CC24" s="117">
        <v>3</v>
      </c>
      <c r="CD24" s="117">
        <v>3</v>
      </c>
      <c r="CE24" s="117"/>
      <c r="CF24" s="117"/>
      <c r="CG24" s="117">
        <v>5</v>
      </c>
      <c r="CH24" s="117">
        <v>4</v>
      </c>
      <c r="CI24" s="117">
        <v>7</v>
      </c>
      <c r="CJ24" s="117">
        <v>5</v>
      </c>
      <c r="CK24" s="50">
        <f t="shared" si="0"/>
        <v>25</v>
      </c>
      <c r="CL24" s="50">
        <f t="shared" si="0"/>
        <v>22</v>
      </c>
      <c r="CM24" s="50">
        <f t="shared" si="1"/>
        <v>25</v>
      </c>
      <c r="CN24" s="50">
        <f t="shared" si="1"/>
        <v>22</v>
      </c>
      <c r="CO24" s="147" t="str">
        <f t="shared" si="2"/>
        <v>Mire</v>
      </c>
      <c r="CP24" s="147" t="str">
        <f t="shared" si="3"/>
        <v>Mire</v>
      </c>
      <c r="CQ24" s="147" t="str">
        <f t="shared" si="4"/>
        <v>Mire</v>
      </c>
      <c r="CR24" s="148" t="str">
        <f t="shared" si="5"/>
        <v>Mire</v>
      </c>
    </row>
    <row r="25" spans="1:96" ht="14.1" customHeight="1">
      <c r="A25" s="3" t="s">
        <v>345</v>
      </c>
      <c r="B25" s="3" t="s">
        <v>346</v>
      </c>
      <c r="C25" s="27" t="s">
        <v>682</v>
      </c>
      <c r="D25" s="27">
        <v>43</v>
      </c>
      <c r="E25" s="27" t="s">
        <v>679</v>
      </c>
      <c r="F25" s="1" t="s">
        <v>297</v>
      </c>
      <c r="G25" s="1" t="s">
        <v>297</v>
      </c>
      <c r="H25" s="3" t="s">
        <v>297</v>
      </c>
      <c r="I25" s="3" t="s">
        <v>297</v>
      </c>
      <c r="J25" s="4" t="s">
        <v>298</v>
      </c>
      <c r="K25" s="4" t="s">
        <v>299</v>
      </c>
      <c r="L25" s="4" t="s">
        <v>300</v>
      </c>
      <c r="M25" s="4" t="s">
        <v>301</v>
      </c>
      <c r="N25" s="4" t="s">
        <v>302</v>
      </c>
      <c r="O25" s="4"/>
      <c r="P25" s="2" t="s">
        <v>303</v>
      </c>
      <c r="Q25" s="143">
        <f t="shared" ref="Q25:R70" si="65">AE25+AM25</f>
        <v>12</v>
      </c>
      <c r="R25" s="143">
        <f t="shared" si="65"/>
        <v>10</v>
      </c>
      <c r="S25" s="114">
        <v>1</v>
      </c>
      <c r="T25" s="114">
        <v>1</v>
      </c>
      <c r="U25" s="60"/>
      <c r="V25" s="60"/>
      <c r="W25" s="60"/>
      <c r="X25" s="60"/>
      <c r="Y25" s="115"/>
      <c r="Z25" s="115"/>
      <c r="AA25" s="115"/>
      <c r="AB25" s="115"/>
      <c r="AC25" s="115">
        <v>5</v>
      </c>
      <c r="AD25" s="115">
        <v>5</v>
      </c>
      <c r="AE25" s="110">
        <f t="shared" ref="AE25:AE26" si="66">Y25+AA25+AC25</f>
        <v>5</v>
      </c>
      <c r="AF25" s="110">
        <f t="shared" ref="AF25:AF26" si="67">Z25+AB25+AD25</f>
        <v>5</v>
      </c>
      <c r="AG25" s="449"/>
      <c r="AH25" s="449"/>
      <c r="AI25" s="449"/>
      <c r="AJ25" s="449"/>
      <c r="AK25" s="449">
        <v>7</v>
      </c>
      <c r="AL25" s="449">
        <v>5</v>
      </c>
      <c r="AM25" s="111">
        <f t="shared" ref="AM25:AM26" si="68">AG25+AI25+AK25</f>
        <v>7</v>
      </c>
      <c r="AN25" s="111">
        <f t="shared" ref="AN25:AN26" si="69">SUM(AH25+AJ25+AL25)</f>
        <v>5</v>
      </c>
      <c r="AO25" s="116"/>
      <c r="AP25" s="116"/>
      <c r="AQ25" s="116"/>
      <c r="AR25" s="116"/>
      <c r="AS25" s="116"/>
      <c r="AT25" s="116"/>
      <c r="AU25" s="116"/>
      <c r="AV25" s="116"/>
      <c r="AW25" s="116">
        <v>1</v>
      </c>
      <c r="AX25" s="116">
        <v>1</v>
      </c>
      <c r="AY25" s="116">
        <v>2</v>
      </c>
      <c r="AZ25" s="116">
        <v>1</v>
      </c>
      <c r="BA25" s="116">
        <v>1</v>
      </c>
      <c r="BB25" s="116">
        <v>1</v>
      </c>
      <c r="BC25" s="116">
        <v>1</v>
      </c>
      <c r="BD25" s="116">
        <v>0</v>
      </c>
      <c r="BE25" s="116">
        <v>3</v>
      </c>
      <c r="BF25" s="116">
        <v>3</v>
      </c>
      <c r="BG25" s="116">
        <v>1</v>
      </c>
      <c r="BH25" s="116">
        <v>1</v>
      </c>
      <c r="BI25" s="116"/>
      <c r="BJ25" s="116"/>
      <c r="BK25" s="116">
        <v>1</v>
      </c>
      <c r="BL25" s="116">
        <v>1</v>
      </c>
      <c r="BM25" s="116"/>
      <c r="BN25" s="116"/>
      <c r="BO25" s="116"/>
      <c r="BP25" s="116"/>
      <c r="BQ25" s="116"/>
      <c r="BR25" s="116"/>
      <c r="BS25" s="116">
        <v>2</v>
      </c>
      <c r="BT25" s="116">
        <v>2</v>
      </c>
      <c r="BU25" s="116"/>
      <c r="BV25" s="116"/>
      <c r="BW25" s="116"/>
      <c r="BX25" s="116"/>
      <c r="BY25" s="117">
        <v>2</v>
      </c>
      <c r="BZ25" s="117">
        <v>2</v>
      </c>
      <c r="CA25" s="117">
        <v>4</v>
      </c>
      <c r="CB25" s="117">
        <v>3</v>
      </c>
      <c r="CC25" s="117">
        <v>3</v>
      </c>
      <c r="CD25" s="117">
        <v>2</v>
      </c>
      <c r="CE25" s="117">
        <v>1</v>
      </c>
      <c r="CF25" s="117">
        <v>1</v>
      </c>
      <c r="CG25" s="117"/>
      <c r="CH25" s="117"/>
      <c r="CI25" s="117">
        <v>2</v>
      </c>
      <c r="CJ25" s="117">
        <v>2</v>
      </c>
      <c r="CK25" s="50">
        <f t="shared" si="0"/>
        <v>12</v>
      </c>
      <c r="CL25" s="50">
        <f t="shared" si="0"/>
        <v>10</v>
      </c>
      <c r="CM25" s="50">
        <f t="shared" si="1"/>
        <v>12</v>
      </c>
      <c r="CN25" s="50">
        <f t="shared" si="1"/>
        <v>10</v>
      </c>
      <c r="CO25" s="147" t="str">
        <f t="shared" si="2"/>
        <v>Mire</v>
      </c>
      <c r="CP25" s="147" t="str">
        <f t="shared" si="3"/>
        <v>Mire</v>
      </c>
      <c r="CQ25" s="147" t="str">
        <f t="shared" si="4"/>
        <v>Mire</v>
      </c>
      <c r="CR25" s="148" t="str">
        <f t="shared" si="5"/>
        <v>Mire</v>
      </c>
    </row>
    <row r="26" spans="1:96" ht="14.1" customHeight="1">
      <c r="A26" s="3" t="s">
        <v>347</v>
      </c>
      <c r="B26" s="3" t="s">
        <v>346</v>
      </c>
      <c r="C26" s="27" t="s">
        <v>682</v>
      </c>
      <c r="D26" s="27">
        <v>43</v>
      </c>
      <c r="E26" s="27" t="s">
        <v>679</v>
      </c>
      <c r="F26" s="1" t="s">
        <v>297</v>
      </c>
      <c r="G26" s="1" t="s">
        <v>297</v>
      </c>
      <c r="H26" s="3" t="s">
        <v>297</v>
      </c>
      <c r="I26" s="3" t="s">
        <v>297</v>
      </c>
      <c r="J26" s="4" t="s">
        <v>298</v>
      </c>
      <c r="K26" s="4" t="s">
        <v>299</v>
      </c>
      <c r="L26" s="4" t="s">
        <v>300</v>
      </c>
      <c r="M26" s="4" t="s">
        <v>301</v>
      </c>
      <c r="N26" s="4" t="s">
        <v>315</v>
      </c>
      <c r="O26" s="4" t="s">
        <v>345</v>
      </c>
      <c r="P26" s="2" t="s">
        <v>303</v>
      </c>
      <c r="Q26" s="143">
        <f t="shared" si="65"/>
        <v>5</v>
      </c>
      <c r="R26" s="143">
        <f t="shared" si="65"/>
        <v>4</v>
      </c>
      <c r="S26" s="114"/>
      <c r="T26" s="114"/>
      <c r="U26" s="60"/>
      <c r="V26" s="60"/>
      <c r="W26" s="60"/>
      <c r="X26" s="60"/>
      <c r="Y26" s="115"/>
      <c r="Z26" s="115"/>
      <c r="AA26" s="115"/>
      <c r="AB26" s="115"/>
      <c r="AC26" s="115">
        <v>2</v>
      </c>
      <c r="AD26" s="115">
        <v>2</v>
      </c>
      <c r="AE26" s="110">
        <f t="shared" si="66"/>
        <v>2</v>
      </c>
      <c r="AF26" s="110">
        <f t="shared" si="67"/>
        <v>2</v>
      </c>
      <c r="AG26" s="449"/>
      <c r="AH26" s="449"/>
      <c r="AI26" s="449"/>
      <c r="AJ26" s="449"/>
      <c r="AK26" s="449">
        <v>3</v>
      </c>
      <c r="AL26" s="449">
        <v>2</v>
      </c>
      <c r="AM26" s="111">
        <f t="shared" si="68"/>
        <v>3</v>
      </c>
      <c r="AN26" s="111">
        <f t="shared" si="69"/>
        <v>2</v>
      </c>
      <c r="AO26" s="116"/>
      <c r="AP26" s="116"/>
      <c r="AQ26" s="116"/>
      <c r="AR26" s="116"/>
      <c r="AS26" s="116"/>
      <c r="AT26" s="116"/>
      <c r="AU26" s="116"/>
      <c r="AV26" s="116"/>
      <c r="AW26" s="116">
        <v>1</v>
      </c>
      <c r="AX26" s="116">
        <v>1</v>
      </c>
      <c r="AY26" s="116">
        <v>1</v>
      </c>
      <c r="AZ26" s="116">
        <v>1</v>
      </c>
      <c r="BA26" s="116"/>
      <c r="BB26" s="116"/>
      <c r="BC26" s="116"/>
      <c r="BD26" s="116"/>
      <c r="BE26" s="116">
        <v>1</v>
      </c>
      <c r="BF26" s="116">
        <v>1</v>
      </c>
      <c r="BG26" s="116"/>
      <c r="BH26" s="116"/>
      <c r="BI26" s="116"/>
      <c r="BJ26" s="116"/>
      <c r="BK26" s="116">
        <v>2</v>
      </c>
      <c r="BL26" s="116">
        <v>1</v>
      </c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7">
        <v>1</v>
      </c>
      <c r="BZ26" s="117">
        <v>1</v>
      </c>
      <c r="CA26" s="117"/>
      <c r="CB26" s="117"/>
      <c r="CC26" s="117">
        <v>2</v>
      </c>
      <c r="CD26" s="117">
        <v>2</v>
      </c>
      <c r="CE26" s="117"/>
      <c r="CF26" s="117"/>
      <c r="CG26" s="117">
        <v>1</v>
      </c>
      <c r="CH26" s="117">
        <v>1</v>
      </c>
      <c r="CI26" s="117">
        <v>1</v>
      </c>
      <c r="CJ26" s="117">
        <v>0</v>
      </c>
      <c r="CK26" s="50">
        <f t="shared" si="0"/>
        <v>5</v>
      </c>
      <c r="CL26" s="50">
        <f t="shared" si="0"/>
        <v>4</v>
      </c>
      <c r="CM26" s="50">
        <f t="shared" si="1"/>
        <v>5</v>
      </c>
      <c r="CN26" s="50">
        <f t="shared" si="1"/>
        <v>4</v>
      </c>
      <c r="CO26" s="147" t="str">
        <f t="shared" si="2"/>
        <v>Mire</v>
      </c>
      <c r="CP26" s="147" t="str">
        <f t="shared" si="3"/>
        <v>Mire</v>
      </c>
      <c r="CQ26" s="147" t="str">
        <f t="shared" si="4"/>
        <v>Mire</v>
      </c>
      <c r="CR26" s="148" t="str">
        <f t="shared" si="5"/>
        <v>Mire</v>
      </c>
    </row>
    <row r="27" spans="1:96" ht="14.1" customHeight="1">
      <c r="A27" s="3" t="s">
        <v>683</v>
      </c>
      <c r="B27" s="29" t="s">
        <v>349</v>
      </c>
      <c r="C27" s="27" t="s">
        <v>682</v>
      </c>
      <c r="D27" s="2">
        <v>40</v>
      </c>
      <c r="E27" s="27" t="s">
        <v>679</v>
      </c>
      <c r="F27" s="28" t="s">
        <v>297</v>
      </c>
      <c r="G27" s="28" t="s">
        <v>297</v>
      </c>
      <c r="H27" s="44" t="s">
        <v>350</v>
      </c>
      <c r="I27" s="44" t="s">
        <v>351</v>
      </c>
      <c r="J27" s="44" t="s">
        <v>352</v>
      </c>
      <c r="K27" s="44" t="s">
        <v>353</v>
      </c>
      <c r="L27" s="28" t="s">
        <v>300</v>
      </c>
      <c r="M27" s="30" t="s">
        <v>301</v>
      </c>
      <c r="N27" s="30" t="s">
        <v>302</v>
      </c>
      <c r="O27" s="28" t="s">
        <v>52</v>
      </c>
      <c r="P27" s="28" t="s">
        <v>303</v>
      </c>
      <c r="Q27" s="143">
        <f t="shared" si="65"/>
        <v>24</v>
      </c>
      <c r="R27" s="143">
        <f t="shared" si="65"/>
        <v>21</v>
      </c>
      <c r="S27" s="114">
        <v>2</v>
      </c>
      <c r="T27" s="114">
        <v>2</v>
      </c>
      <c r="U27" s="60"/>
      <c r="V27" s="60"/>
      <c r="W27" s="60"/>
      <c r="X27" s="60">
        <v>2</v>
      </c>
      <c r="Y27" s="115"/>
      <c r="Z27" s="115"/>
      <c r="AA27" s="115">
        <v>1</v>
      </c>
      <c r="AB27" s="115">
        <v>1</v>
      </c>
      <c r="AC27" s="115">
        <v>9</v>
      </c>
      <c r="AD27" s="115">
        <v>9</v>
      </c>
      <c r="AE27" s="110">
        <f t="shared" ref="AE27" si="70">Y27+AA27+AC27</f>
        <v>10</v>
      </c>
      <c r="AF27" s="110">
        <f t="shared" ref="AF27" si="71">Z27+AB27+AD27</f>
        <v>10</v>
      </c>
      <c r="AG27" s="118"/>
      <c r="AH27" s="118"/>
      <c r="AI27" s="118">
        <v>1</v>
      </c>
      <c r="AJ27" s="118">
        <v>0</v>
      </c>
      <c r="AK27" s="118">
        <v>13</v>
      </c>
      <c r="AL27" s="118">
        <v>11</v>
      </c>
      <c r="AM27" s="111">
        <f t="shared" ref="AM27" si="72">AG27+AI27+AK27</f>
        <v>14</v>
      </c>
      <c r="AN27" s="111">
        <f t="shared" ref="AN27" si="73">SUM(AH27+AJ27+AL27)</f>
        <v>11</v>
      </c>
      <c r="AO27" s="116"/>
      <c r="AP27" s="116"/>
      <c r="AQ27" s="116"/>
      <c r="AR27" s="116"/>
      <c r="AS27" s="116">
        <v>1</v>
      </c>
      <c r="AT27" s="116">
        <v>1</v>
      </c>
      <c r="AU27" s="116">
        <v>1</v>
      </c>
      <c r="AV27" s="116">
        <v>0</v>
      </c>
      <c r="AW27" s="116">
        <v>2</v>
      </c>
      <c r="AX27" s="116">
        <v>2</v>
      </c>
      <c r="AY27" s="116">
        <v>7</v>
      </c>
      <c r="AZ27" s="116">
        <v>7</v>
      </c>
      <c r="BA27" s="116">
        <v>2</v>
      </c>
      <c r="BB27" s="116">
        <v>2</v>
      </c>
      <c r="BC27" s="116">
        <v>3</v>
      </c>
      <c r="BD27" s="116">
        <v>2</v>
      </c>
      <c r="BE27" s="116">
        <v>3</v>
      </c>
      <c r="BF27" s="116">
        <v>3</v>
      </c>
      <c r="BG27" s="116">
        <v>1</v>
      </c>
      <c r="BH27" s="116">
        <v>1</v>
      </c>
      <c r="BI27" s="116">
        <v>1</v>
      </c>
      <c r="BJ27" s="116">
        <v>1</v>
      </c>
      <c r="BK27" s="116"/>
      <c r="BL27" s="116"/>
      <c r="BM27" s="116"/>
      <c r="BN27" s="116"/>
      <c r="BO27" s="116"/>
      <c r="BP27" s="116"/>
      <c r="BQ27" s="116">
        <v>1</v>
      </c>
      <c r="BR27" s="116">
        <v>1</v>
      </c>
      <c r="BS27" s="116">
        <v>1</v>
      </c>
      <c r="BT27" s="116">
        <v>1</v>
      </c>
      <c r="BU27" s="116"/>
      <c r="BV27" s="116"/>
      <c r="BW27" s="116">
        <v>1</v>
      </c>
      <c r="BX27" s="116">
        <v>0</v>
      </c>
      <c r="BY27" s="117">
        <v>2</v>
      </c>
      <c r="BZ27" s="117">
        <v>1</v>
      </c>
      <c r="CA27" s="117">
        <v>9</v>
      </c>
      <c r="CB27" s="117">
        <v>9</v>
      </c>
      <c r="CC27" s="117">
        <v>6</v>
      </c>
      <c r="CD27" s="117">
        <v>5</v>
      </c>
      <c r="CE27" s="117">
        <v>2</v>
      </c>
      <c r="CF27" s="117">
        <v>2</v>
      </c>
      <c r="CG27" s="117">
        <v>2</v>
      </c>
      <c r="CH27" s="117">
        <v>2</v>
      </c>
      <c r="CI27" s="117">
        <v>3</v>
      </c>
      <c r="CJ27" s="117">
        <v>2</v>
      </c>
      <c r="CK27" s="50">
        <f t="shared" si="0"/>
        <v>24</v>
      </c>
      <c r="CL27" s="50">
        <f t="shared" si="0"/>
        <v>21</v>
      </c>
      <c r="CM27" s="50">
        <f t="shared" si="1"/>
        <v>24</v>
      </c>
      <c r="CN27" s="50">
        <f t="shared" si="1"/>
        <v>21</v>
      </c>
      <c r="CO27" s="147" t="str">
        <f t="shared" si="2"/>
        <v>Mire</v>
      </c>
      <c r="CP27" s="147" t="str">
        <f t="shared" si="3"/>
        <v>Mire</v>
      </c>
      <c r="CQ27" s="147" t="str">
        <f t="shared" si="4"/>
        <v>Mire</v>
      </c>
      <c r="CR27" s="148" t="str">
        <f t="shared" si="5"/>
        <v>Mire</v>
      </c>
    </row>
    <row r="28" spans="1:96" ht="14.1" customHeight="1">
      <c r="A28" s="3" t="s">
        <v>354</v>
      </c>
      <c r="B28" s="29" t="s">
        <v>355</v>
      </c>
      <c r="C28" s="27" t="s">
        <v>678</v>
      </c>
      <c r="D28" s="27">
        <v>60</v>
      </c>
      <c r="E28" s="27" t="s">
        <v>679</v>
      </c>
      <c r="F28" s="28" t="s">
        <v>297</v>
      </c>
      <c r="G28" s="28" t="s">
        <v>297</v>
      </c>
      <c r="H28" s="44" t="s">
        <v>350</v>
      </c>
      <c r="I28" s="31" t="s">
        <v>356</v>
      </c>
      <c r="J28" s="44" t="s">
        <v>352</v>
      </c>
      <c r="K28" s="44" t="s">
        <v>353</v>
      </c>
      <c r="L28" s="28" t="s">
        <v>300</v>
      </c>
      <c r="M28" s="30" t="s">
        <v>301</v>
      </c>
      <c r="N28" s="30" t="s">
        <v>302</v>
      </c>
      <c r="O28" s="28"/>
      <c r="P28" s="28" t="s">
        <v>303</v>
      </c>
      <c r="Q28" s="143">
        <f t="shared" si="65"/>
        <v>21</v>
      </c>
      <c r="R28" s="143">
        <f t="shared" si="65"/>
        <v>17</v>
      </c>
      <c r="S28" s="114">
        <v>2</v>
      </c>
      <c r="T28" s="114">
        <v>0</v>
      </c>
      <c r="U28" s="60"/>
      <c r="V28" s="60"/>
      <c r="W28" s="60"/>
      <c r="X28" s="60">
        <v>2</v>
      </c>
      <c r="Y28" s="115"/>
      <c r="Z28" s="115"/>
      <c r="AA28" s="115"/>
      <c r="AB28" s="115"/>
      <c r="AC28" s="115">
        <v>10</v>
      </c>
      <c r="AD28" s="115">
        <v>8</v>
      </c>
      <c r="AE28" s="110">
        <f t="shared" ref="AE28" si="74">Y28+AA28+AC28</f>
        <v>10</v>
      </c>
      <c r="AF28" s="110">
        <f t="shared" ref="AF28" si="75">Z28+AB28+AD28</f>
        <v>8</v>
      </c>
      <c r="AG28" s="118"/>
      <c r="AH28" s="118"/>
      <c r="AI28" s="118"/>
      <c r="AJ28" s="118"/>
      <c r="AK28" s="118">
        <v>11</v>
      </c>
      <c r="AL28" s="118">
        <v>9</v>
      </c>
      <c r="AM28" s="111">
        <f t="shared" ref="AM28" si="76">AG28+AI28+AK28</f>
        <v>11</v>
      </c>
      <c r="AN28" s="111">
        <f t="shared" ref="AN28" si="77">SUM(AH28+AJ28+AL28)</f>
        <v>9</v>
      </c>
      <c r="AO28" s="116"/>
      <c r="AP28" s="116"/>
      <c r="AQ28" s="116"/>
      <c r="AR28" s="116"/>
      <c r="AS28" s="116">
        <v>2</v>
      </c>
      <c r="AT28" s="116">
        <v>2</v>
      </c>
      <c r="AU28" s="116">
        <v>1</v>
      </c>
      <c r="AV28" s="116">
        <v>1</v>
      </c>
      <c r="AW28" s="116">
        <v>1</v>
      </c>
      <c r="AX28" s="116">
        <v>1</v>
      </c>
      <c r="AY28" s="116">
        <v>4</v>
      </c>
      <c r="AZ28" s="116">
        <v>4</v>
      </c>
      <c r="BA28" s="116">
        <v>3</v>
      </c>
      <c r="BB28" s="116">
        <v>2</v>
      </c>
      <c r="BC28" s="116">
        <v>2</v>
      </c>
      <c r="BD28" s="116">
        <v>2</v>
      </c>
      <c r="BE28" s="116">
        <v>1</v>
      </c>
      <c r="BF28" s="116">
        <v>1</v>
      </c>
      <c r="BG28" s="116">
        <v>2</v>
      </c>
      <c r="BH28" s="116">
        <v>2</v>
      </c>
      <c r="BI28" s="116">
        <v>1</v>
      </c>
      <c r="BJ28" s="116">
        <v>1</v>
      </c>
      <c r="BK28" s="116"/>
      <c r="BL28" s="116"/>
      <c r="BM28" s="116">
        <v>1</v>
      </c>
      <c r="BN28" s="116">
        <v>0</v>
      </c>
      <c r="BO28" s="116"/>
      <c r="BP28" s="116"/>
      <c r="BQ28" s="116">
        <v>1</v>
      </c>
      <c r="BR28" s="116">
        <v>1</v>
      </c>
      <c r="BS28" s="116">
        <v>2</v>
      </c>
      <c r="BT28" s="116">
        <v>0</v>
      </c>
      <c r="BU28" s="116"/>
      <c r="BV28" s="116"/>
      <c r="BW28" s="116"/>
      <c r="BX28" s="116"/>
      <c r="BY28" s="117">
        <v>4</v>
      </c>
      <c r="BZ28" s="117">
        <v>4</v>
      </c>
      <c r="CA28" s="117">
        <v>5</v>
      </c>
      <c r="CB28" s="117">
        <v>5</v>
      </c>
      <c r="CC28" s="117">
        <v>2</v>
      </c>
      <c r="CD28" s="117">
        <v>2</v>
      </c>
      <c r="CE28" s="117">
        <v>5</v>
      </c>
      <c r="CF28" s="117">
        <v>4</v>
      </c>
      <c r="CG28" s="117"/>
      <c r="CH28" s="117"/>
      <c r="CI28" s="117">
        <v>5</v>
      </c>
      <c r="CJ28" s="117">
        <v>2</v>
      </c>
      <c r="CK28" s="50">
        <f t="shared" si="0"/>
        <v>21</v>
      </c>
      <c r="CL28" s="50">
        <f t="shared" si="0"/>
        <v>17</v>
      </c>
      <c r="CM28" s="50">
        <f t="shared" si="1"/>
        <v>21</v>
      </c>
      <c r="CN28" s="50">
        <f t="shared" si="1"/>
        <v>17</v>
      </c>
      <c r="CO28" s="147" t="str">
        <f t="shared" si="2"/>
        <v>Mire</v>
      </c>
      <c r="CP28" s="147" t="str">
        <f t="shared" si="3"/>
        <v>Mire</v>
      </c>
      <c r="CQ28" s="147" t="str">
        <f t="shared" si="4"/>
        <v>Mire</v>
      </c>
      <c r="CR28" s="148" t="str">
        <f t="shared" si="5"/>
        <v>Mire</v>
      </c>
    </row>
    <row r="29" spans="1:96" ht="14.1" customHeight="1">
      <c r="A29" s="3" t="s">
        <v>684</v>
      </c>
      <c r="B29" s="29" t="s">
        <v>685</v>
      </c>
      <c r="C29" s="27" t="s">
        <v>678</v>
      </c>
      <c r="D29" s="27">
        <v>54</v>
      </c>
      <c r="E29" s="27" t="s">
        <v>679</v>
      </c>
      <c r="F29" s="28" t="s">
        <v>297</v>
      </c>
      <c r="G29" s="28" t="s">
        <v>297</v>
      </c>
      <c r="H29" s="44" t="s">
        <v>350</v>
      </c>
      <c r="I29" s="32" t="s">
        <v>359</v>
      </c>
      <c r="J29" s="44" t="s">
        <v>352</v>
      </c>
      <c r="K29" s="44" t="s">
        <v>353</v>
      </c>
      <c r="L29" s="28" t="s">
        <v>300</v>
      </c>
      <c r="M29" s="30" t="s">
        <v>301</v>
      </c>
      <c r="N29" s="30" t="s">
        <v>302</v>
      </c>
      <c r="O29" s="28"/>
      <c r="P29" s="28" t="s">
        <v>303</v>
      </c>
      <c r="Q29" s="143">
        <f t="shared" si="65"/>
        <v>25</v>
      </c>
      <c r="R29" s="143">
        <f t="shared" si="65"/>
        <v>20</v>
      </c>
      <c r="S29" s="114">
        <v>2</v>
      </c>
      <c r="T29" s="114">
        <v>1</v>
      </c>
      <c r="U29" s="60"/>
      <c r="V29" s="60"/>
      <c r="W29" s="60"/>
      <c r="X29" s="60"/>
      <c r="Y29" s="115"/>
      <c r="Z29" s="115"/>
      <c r="AA29" s="115">
        <v>1</v>
      </c>
      <c r="AB29" s="115">
        <v>1</v>
      </c>
      <c r="AC29" s="115">
        <v>11</v>
      </c>
      <c r="AD29" s="115">
        <v>11</v>
      </c>
      <c r="AE29" s="110">
        <f t="shared" ref="AE29" si="78">Y29+AA29+AC29</f>
        <v>12</v>
      </c>
      <c r="AF29" s="110">
        <f t="shared" ref="AF29" si="79">Z29+AB29+AD29</f>
        <v>12</v>
      </c>
      <c r="AG29" s="118"/>
      <c r="AH29" s="118"/>
      <c r="AI29" s="118"/>
      <c r="AJ29" s="118"/>
      <c r="AK29" s="118">
        <v>13</v>
      </c>
      <c r="AL29" s="118">
        <v>8</v>
      </c>
      <c r="AM29" s="111">
        <f t="shared" ref="AM29" si="80">AG29+AI29+AK29</f>
        <v>13</v>
      </c>
      <c r="AN29" s="111">
        <f t="shared" ref="AN29" si="81">SUM(AH29+AJ29+AL29)</f>
        <v>8</v>
      </c>
      <c r="AO29" s="116"/>
      <c r="AP29" s="116"/>
      <c r="AQ29" s="116">
        <v>2</v>
      </c>
      <c r="AR29" s="116">
        <v>1</v>
      </c>
      <c r="AS29" s="116"/>
      <c r="AT29" s="116"/>
      <c r="AU29" s="116">
        <v>1</v>
      </c>
      <c r="AV29" s="116">
        <v>1</v>
      </c>
      <c r="AW29" s="116"/>
      <c r="AX29" s="116"/>
      <c r="AY29" s="116">
        <v>2</v>
      </c>
      <c r="AZ29" s="116">
        <v>2</v>
      </c>
      <c r="BA29" s="116">
        <v>6</v>
      </c>
      <c r="BB29" s="116">
        <v>6</v>
      </c>
      <c r="BC29" s="116">
        <v>2</v>
      </c>
      <c r="BD29" s="116">
        <v>2</v>
      </c>
      <c r="BE29" s="116">
        <v>3</v>
      </c>
      <c r="BF29" s="116">
        <v>3</v>
      </c>
      <c r="BG29" s="116"/>
      <c r="BH29" s="116"/>
      <c r="BI29" s="116">
        <v>1</v>
      </c>
      <c r="BJ29" s="116">
        <v>1</v>
      </c>
      <c r="BK29" s="116"/>
      <c r="BL29" s="116"/>
      <c r="BM29" s="116"/>
      <c r="BN29" s="116"/>
      <c r="BO29" s="116">
        <v>4</v>
      </c>
      <c r="BP29" s="116">
        <v>2</v>
      </c>
      <c r="BQ29" s="116">
        <v>2</v>
      </c>
      <c r="BR29" s="116">
        <v>2</v>
      </c>
      <c r="BS29" s="116">
        <v>1</v>
      </c>
      <c r="BT29" s="116">
        <v>0</v>
      </c>
      <c r="BU29" s="116"/>
      <c r="BV29" s="116"/>
      <c r="BW29" s="116">
        <v>1</v>
      </c>
      <c r="BX29" s="116">
        <v>0</v>
      </c>
      <c r="BY29" s="117">
        <v>4</v>
      </c>
      <c r="BZ29" s="117">
        <v>3</v>
      </c>
      <c r="CA29" s="117">
        <v>3</v>
      </c>
      <c r="CB29" s="117">
        <v>3</v>
      </c>
      <c r="CC29" s="117">
        <v>6</v>
      </c>
      <c r="CD29" s="117">
        <v>6</v>
      </c>
      <c r="CE29" s="117">
        <v>6</v>
      </c>
      <c r="CF29" s="117">
        <v>5</v>
      </c>
      <c r="CG29" s="117">
        <v>3</v>
      </c>
      <c r="CH29" s="117">
        <v>2</v>
      </c>
      <c r="CI29" s="117">
        <v>3</v>
      </c>
      <c r="CJ29" s="117">
        <v>1</v>
      </c>
      <c r="CK29" s="50">
        <f t="shared" si="0"/>
        <v>25</v>
      </c>
      <c r="CL29" s="50">
        <f t="shared" si="0"/>
        <v>20</v>
      </c>
      <c r="CM29" s="50">
        <f t="shared" si="1"/>
        <v>25</v>
      </c>
      <c r="CN29" s="50">
        <f t="shared" si="1"/>
        <v>20</v>
      </c>
      <c r="CO29" s="147" t="str">
        <f t="shared" si="2"/>
        <v>Mire</v>
      </c>
      <c r="CP29" s="147" t="str">
        <f t="shared" si="3"/>
        <v>Mire</v>
      </c>
      <c r="CQ29" s="147" t="str">
        <f t="shared" si="4"/>
        <v>Mire</v>
      </c>
      <c r="CR29" s="148" t="str">
        <f t="shared" si="5"/>
        <v>Mire</v>
      </c>
    </row>
    <row r="30" spans="1:96" ht="14.1" customHeight="1">
      <c r="A30" s="3" t="s">
        <v>360</v>
      </c>
      <c r="B30" s="31" t="s">
        <v>1219</v>
      </c>
      <c r="C30" s="27" t="s">
        <v>678</v>
      </c>
      <c r="D30" s="27">
        <v>52</v>
      </c>
      <c r="E30" s="27" t="s">
        <v>679</v>
      </c>
      <c r="F30" s="28" t="s">
        <v>297</v>
      </c>
      <c r="G30" s="28" t="s">
        <v>297</v>
      </c>
      <c r="H30" s="44" t="s">
        <v>350</v>
      </c>
      <c r="I30" s="44" t="s">
        <v>362</v>
      </c>
      <c r="J30" s="44" t="s">
        <v>352</v>
      </c>
      <c r="K30" s="44" t="s">
        <v>353</v>
      </c>
      <c r="L30" s="28" t="s">
        <v>300</v>
      </c>
      <c r="M30" s="30" t="s">
        <v>301</v>
      </c>
      <c r="N30" s="30" t="s">
        <v>302</v>
      </c>
      <c r="O30" s="28" t="s">
        <v>52</v>
      </c>
      <c r="P30" s="28" t="s">
        <v>303</v>
      </c>
      <c r="Q30" s="143">
        <f t="shared" si="65"/>
        <v>18</v>
      </c>
      <c r="R30" s="143">
        <f t="shared" si="65"/>
        <v>14</v>
      </c>
      <c r="S30" s="114">
        <v>2</v>
      </c>
      <c r="T30" s="114">
        <v>0</v>
      </c>
      <c r="U30" s="60"/>
      <c r="V30" s="60"/>
      <c r="W30" s="60"/>
      <c r="X30" s="60"/>
      <c r="Y30" s="115"/>
      <c r="Z30" s="115"/>
      <c r="AA30" s="115">
        <v>1</v>
      </c>
      <c r="AB30" s="115">
        <v>1</v>
      </c>
      <c r="AC30" s="115">
        <v>7</v>
      </c>
      <c r="AD30" s="115">
        <v>7</v>
      </c>
      <c r="AE30" s="110">
        <f t="shared" ref="AE30" si="82">Y30+AA30+AC30</f>
        <v>8</v>
      </c>
      <c r="AF30" s="110">
        <f t="shared" ref="AF30" si="83">Z30+AB30+AD30</f>
        <v>8</v>
      </c>
      <c r="AG30" s="118"/>
      <c r="AH30" s="118"/>
      <c r="AI30" s="118">
        <v>1</v>
      </c>
      <c r="AJ30" s="118">
        <v>1</v>
      </c>
      <c r="AK30" s="118">
        <v>9</v>
      </c>
      <c r="AL30" s="118">
        <v>5</v>
      </c>
      <c r="AM30" s="111">
        <f t="shared" ref="AM30" si="84">AG30+AI30+AK30</f>
        <v>10</v>
      </c>
      <c r="AN30" s="111">
        <f t="shared" ref="AN30" si="85">SUM(AH30+AJ30+AL30)</f>
        <v>6</v>
      </c>
      <c r="AO30" s="116"/>
      <c r="AP30" s="116"/>
      <c r="AQ30" s="116"/>
      <c r="AR30" s="116"/>
      <c r="AS30" s="116">
        <v>1</v>
      </c>
      <c r="AT30" s="116">
        <v>1</v>
      </c>
      <c r="AU30" s="116">
        <v>1</v>
      </c>
      <c r="AV30" s="116">
        <v>1</v>
      </c>
      <c r="AW30" s="116">
        <v>2</v>
      </c>
      <c r="AX30" s="116">
        <v>2</v>
      </c>
      <c r="AY30" s="116"/>
      <c r="AZ30" s="116"/>
      <c r="BA30" s="116">
        <v>1</v>
      </c>
      <c r="BB30" s="116">
        <v>1</v>
      </c>
      <c r="BC30" s="116">
        <v>3</v>
      </c>
      <c r="BD30" s="116">
        <v>2</v>
      </c>
      <c r="BE30" s="116">
        <v>1</v>
      </c>
      <c r="BF30" s="116">
        <v>1</v>
      </c>
      <c r="BG30" s="116">
        <v>1</v>
      </c>
      <c r="BH30" s="116">
        <v>1</v>
      </c>
      <c r="BI30" s="116">
        <v>2</v>
      </c>
      <c r="BJ30" s="116">
        <v>2</v>
      </c>
      <c r="BK30" s="116">
        <v>1</v>
      </c>
      <c r="BL30" s="116">
        <v>1</v>
      </c>
      <c r="BM30" s="116">
        <v>1</v>
      </c>
      <c r="BN30" s="116">
        <v>1</v>
      </c>
      <c r="BO30" s="116"/>
      <c r="BP30" s="116"/>
      <c r="BQ30" s="116"/>
      <c r="BR30" s="116"/>
      <c r="BS30" s="116">
        <v>2</v>
      </c>
      <c r="BT30" s="116">
        <v>1</v>
      </c>
      <c r="BU30" s="116"/>
      <c r="BV30" s="116"/>
      <c r="BW30" s="116">
        <v>2</v>
      </c>
      <c r="BX30" s="116">
        <v>0</v>
      </c>
      <c r="BY30" s="117">
        <v>3</v>
      </c>
      <c r="BZ30" s="117">
        <v>3</v>
      </c>
      <c r="CA30" s="117">
        <v>2</v>
      </c>
      <c r="CB30" s="117">
        <v>2</v>
      </c>
      <c r="CC30" s="117">
        <v>3</v>
      </c>
      <c r="CD30" s="117">
        <v>2</v>
      </c>
      <c r="CE30" s="117">
        <v>2</v>
      </c>
      <c r="CF30" s="117">
        <v>2</v>
      </c>
      <c r="CG30" s="117">
        <v>2</v>
      </c>
      <c r="CH30" s="117">
        <v>2</v>
      </c>
      <c r="CI30" s="117">
        <v>6</v>
      </c>
      <c r="CJ30" s="117">
        <v>3</v>
      </c>
      <c r="CK30" s="50">
        <f t="shared" si="0"/>
        <v>18</v>
      </c>
      <c r="CL30" s="50">
        <f t="shared" si="0"/>
        <v>14</v>
      </c>
      <c r="CM30" s="50">
        <f t="shared" si="1"/>
        <v>18</v>
      </c>
      <c r="CN30" s="50">
        <f t="shared" si="1"/>
        <v>14</v>
      </c>
      <c r="CO30" s="147" t="str">
        <f t="shared" si="2"/>
        <v>Mire</v>
      </c>
      <c r="CP30" s="147" t="str">
        <f t="shared" si="3"/>
        <v>Mire</v>
      </c>
      <c r="CQ30" s="147" t="str">
        <f t="shared" si="4"/>
        <v>Mire</v>
      </c>
      <c r="CR30" s="148" t="str">
        <f t="shared" si="5"/>
        <v>Mire</v>
      </c>
    </row>
    <row r="31" spans="1:96" ht="14.1" customHeight="1">
      <c r="A31" s="3" t="s">
        <v>363</v>
      </c>
      <c r="B31" s="31" t="s">
        <v>364</v>
      </c>
      <c r="C31" s="27" t="s">
        <v>678</v>
      </c>
      <c r="D31" s="27">
        <v>61</v>
      </c>
      <c r="E31" s="27" t="s">
        <v>679</v>
      </c>
      <c r="F31" s="28" t="s">
        <v>297</v>
      </c>
      <c r="G31" s="28" t="s">
        <v>297</v>
      </c>
      <c r="H31" s="44" t="s">
        <v>350</v>
      </c>
      <c r="I31" s="31" t="s">
        <v>365</v>
      </c>
      <c r="J31" s="44" t="s">
        <v>352</v>
      </c>
      <c r="K31" s="44" t="s">
        <v>353</v>
      </c>
      <c r="L31" s="28" t="s">
        <v>300</v>
      </c>
      <c r="M31" s="30" t="s">
        <v>301</v>
      </c>
      <c r="N31" s="30" t="s">
        <v>302</v>
      </c>
      <c r="O31" s="28"/>
      <c r="P31" s="28" t="s">
        <v>303</v>
      </c>
      <c r="Q31" s="143">
        <f t="shared" si="65"/>
        <v>27</v>
      </c>
      <c r="R31" s="143">
        <f t="shared" si="65"/>
        <v>19</v>
      </c>
      <c r="S31" s="114">
        <v>2</v>
      </c>
      <c r="T31" s="114">
        <v>0</v>
      </c>
      <c r="U31" s="60"/>
      <c r="V31" s="60"/>
      <c r="W31" s="60"/>
      <c r="X31" s="60"/>
      <c r="Y31" s="115">
        <v>1</v>
      </c>
      <c r="Z31" s="115">
        <v>1</v>
      </c>
      <c r="AA31" s="115">
        <v>3</v>
      </c>
      <c r="AB31" s="115">
        <v>3</v>
      </c>
      <c r="AC31" s="115">
        <v>9</v>
      </c>
      <c r="AD31" s="115">
        <v>8</v>
      </c>
      <c r="AE31" s="110">
        <f t="shared" ref="AE31" si="86">Y31+AA31+AC31</f>
        <v>13</v>
      </c>
      <c r="AF31" s="110">
        <f t="shared" ref="AF31" si="87">Z31+AB31+AD31</f>
        <v>12</v>
      </c>
      <c r="AG31" s="118"/>
      <c r="AH31" s="118"/>
      <c r="AI31" s="118"/>
      <c r="AJ31" s="118"/>
      <c r="AK31" s="118">
        <v>14</v>
      </c>
      <c r="AL31" s="118">
        <v>7</v>
      </c>
      <c r="AM31" s="111">
        <f t="shared" ref="AM31" si="88">AG31+AI31+AK31</f>
        <v>14</v>
      </c>
      <c r="AN31" s="111">
        <f t="shared" ref="AN31" si="89">SUM(AH31+AJ31+AL31)</f>
        <v>7</v>
      </c>
      <c r="AO31" s="116"/>
      <c r="AP31" s="116"/>
      <c r="AQ31" s="116"/>
      <c r="AR31" s="116"/>
      <c r="AS31" s="116">
        <v>1</v>
      </c>
      <c r="AT31" s="116">
        <v>1</v>
      </c>
      <c r="AU31" s="116">
        <v>2</v>
      </c>
      <c r="AV31" s="116">
        <v>2</v>
      </c>
      <c r="AW31" s="116">
        <v>4</v>
      </c>
      <c r="AX31" s="116">
        <v>4</v>
      </c>
      <c r="AY31" s="116">
        <v>3</v>
      </c>
      <c r="AZ31" s="116">
        <v>1</v>
      </c>
      <c r="BA31" s="116"/>
      <c r="BB31" s="116"/>
      <c r="BC31" s="116">
        <v>3</v>
      </c>
      <c r="BD31" s="116">
        <v>2</v>
      </c>
      <c r="BE31" s="116">
        <v>1</v>
      </c>
      <c r="BF31" s="116">
        <v>1</v>
      </c>
      <c r="BG31" s="116">
        <v>2</v>
      </c>
      <c r="BH31" s="116">
        <v>1</v>
      </c>
      <c r="BI31" s="116">
        <v>2</v>
      </c>
      <c r="BJ31" s="116">
        <v>1</v>
      </c>
      <c r="BK31" s="116">
        <v>1</v>
      </c>
      <c r="BL31" s="116">
        <v>1</v>
      </c>
      <c r="BM31" s="116">
        <v>3</v>
      </c>
      <c r="BN31" s="116">
        <v>3</v>
      </c>
      <c r="BO31" s="116">
        <v>1</v>
      </c>
      <c r="BP31" s="116">
        <v>0</v>
      </c>
      <c r="BQ31" s="116">
        <v>2</v>
      </c>
      <c r="BR31" s="116">
        <v>2</v>
      </c>
      <c r="BS31" s="116">
        <v>1</v>
      </c>
      <c r="BT31" s="116">
        <v>0</v>
      </c>
      <c r="BU31" s="116"/>
      <c r="BV31" s="116"/>
      <c r="BW31" s="116">
        <v>1</v>
      </c>
      <c r="BX31" s="116">
        <v>0</v>
      </c>
      <c r="BY31" s="117">
        <v>7</v>
      </c>
      <c r="BZ31" s="117">
        <v>6</v>
      </c>
      <c r="CA31" s="117">
        <v>3</v>
      </c>
      <c r="CB31" s="117">
        <v>2</v>
      </c>
      <c r="CC31" s="117">
        <v>5</v>
      </c>
      <c r="CD31" s="117">
        <v>4</v>
      </c>
      <c r="CE31" s="117">
        <v>2</v>
      </c>
      <c r="CF31" s="117">
        <v>1</v>
      </c>
      <c r="CG31" s="117">
        <v>1</v>
      </c>
      <c r="CH31" s="117">
        <v>0</v>
      </c>
      <c r="CI31" s="117">
        <v>9</v>
      </c>
      <c r="CJ31" s="117">
        <v>6</v>
      </c>
      <c r="CK31" s="50">
        <f t="shared" si="0"/>
        <v>27</v>
      </c>
      <c r="CL31" s="50">
        <f t="shared" si="0"/>
        <v>19</v>
      </c>
      <c r="CM31" s="50">
        <f t="shared" si="1"/>
        <v>27</v>
      </c>
      <c r="CN31" s="50">
        <f t="shared" si="1"/>
        <v>19</v>
      </c>
      <c r="CO31" s="147" t="str">
        <f t="shared" si="2"/>
        <v>Mire</v>
      </c>
      <c r="CP31" s="147" t="str">
        <f t="shared" si="3"/>
        <v>Mire</v>
      </c>
      <c r="CQ31" s="147" t="str">
        <f t="shared" si="4"/>
        <v>Mire</v>
      </c>
      <c r="CR31" s="148" t="str">
        <f t="shared" si="5"/>
        <v>Mire</v>
      </c>
    </row>
    <row r="32" spans="1:96" ht="14.1" customHeight="1">
      <c r="A32" s="3" t="s">
        <v>366</v>
      </c>
      <c r="B32" s="31" t="s">
        <v>367</v>
      </c>
      <c r="C32" s="27" t="s">
        <v>682</v>
      </c>
      <c r="D32" s="27">
        <v>39</v>
      </c>
      <c r="E32" s="27" t="s">
        <v>679</v>
      </c>
      <c r="F32" s="28" t="s">
        <v>297</v>
      </c>
      <c r="G32" s="28" t="s">
        <v>297</v>
      </c>
      <c r="H32" s="44" t="s">
        <v>350</v>
      </c>
      <c r="I32" s="32" t="s">
        <v>368</v>
      </c>
      <c r="J32" s="44" t="s">
        <v>352</v>
      </c>
      <c r="K32" s="44" t="s">
        <v>353</v>
      </c>
      <c r="L32" s="28" t="s">
        <v>300</v>
      </c>
      <c r="M32" s="30" t="s">
        <v>301</v>
      </c>
      <c r="N32" s="30" t="s">
        <v>302</v>
      </c>
      <c r="O32" s="28"/>
      <c r="P32" s="28" t="s">
        <v>303</v>
      </c>
      <c r="Q32" s="143">
        <f t="shared" si="65"/>
        <v>21</v>
      </c>
      <c r="R32" s="143">
        <f t="shared" si="65"/>
        <v>17</v>
      </c>
      <c r="S32" s="114">
        <v>2</v>
      </c>
      <c r="T32" s="114">
        <v>1</v>
      </c>
      <c r="U32" s="60"/>
      <c r="V32" s="60"/>
      <c r="W32" s="60"/>
      <c r="X32" s="60">
        <v>2</v>
      </c>
      <c r="Y32" s="115"/>
      <c r="Z32" s="115"/>
      <c r="AA32" s="115">
        <v>3</v>
      </c>
      <c r="AB32" s="115">
        <v>2</v>
      </c>
      <c r="AC32" s="115">
        <v>6</v>
      </c>
      <c r="AD32" s="115">
        <v>6</v>
      </c>
      <c r="AE32" s="110">
        <f t="shared" ref="AE32" si="90">Y32+AA32+AC32</f>
        <v>9</v>
      </c>
      <c r="AF32" s="110">
        <f t="shared" ref="AF32" si="91">Z32+AB32+AD32</f>
        <v>8</v>
      </c>
      <c r="AG32" s="118"/>
      <c r="AH32" s="118"/>
      <c r="AI32" s="118"/>
      <c r="AJ32" s="118"/>
      <c r="AK32" s="118">
        <v>12</v>
      </c>
      <c r="AL32" s="118">
        <v>9</v>
      </c>
      <c r="AM32" s="111">
        <f t="shared" ref="AM32" si="92">AG32+AI32+AK32</f>
        <v>12</v>
      </c>
      <c r="AN32" s="111">
        <f t="shared" ref="AN32" si="93">SUM(AH32+AJ32+AL32)</f>
        <v>9</v>
      </c>
      <c r="AO32" s="116"/>
      <c r="AP32" s="116"/>
      <c r="AQ32" s="116"/>
      <c r="AR32" s="116"/>
      <c r="AS32" s="116"/>
      <c r="AT32" s="116"/>
      <c r="AU32" s="116">
        <v>2</v>
      </c>
      <c r="AV32" s="116">
        <v>2</v>
      </c>
      <c r="AW32" s="116"/>
      <c r="AX32" s="116"/>
      <c r="AY32" s="116"/>
      <c r="AZ32" s="116"/>
      <c r="BA32" s="116">
        <v>2</v>
      </c>
      <c r="BB32" s="116">
        <v>2</v>
      </c>
      <c r="BC32" s="116">
        <v>2</v>
      </c>
      <c r="BD32" s="116">
        <v>2</v>
      </c>
      <c r="BE32" s="116">
        <v>3</v>
      </c>
      <c r="BF32" s="116">
        <v>2</v>
      </c>
      <c r="BG32" s="116">
        <v>4</v>
      </c>
      <c r="BH32" s="116">
        <v>3</v>
      </c>
      <c r="BI32" s="116">
        <v>2</v>
      </c>
      <c r="BJ32" s="116">
        <v>2</v>
      </c>
      <c r="BK32" s="116">
        <v>2</v>
      </c>
      <c r="BL32" s="116">
        <v>1</v>
      </c>
      <c r="BM32" s="116">
        <v>2</v>
      </c>
      <c r="BN32" s="116">
        <v>2</v>
      </c>
      <c r="BO32" s="116"/>
      <c r="BP32" s="116"/>
      <c r="BQ32" s="116"/>
      <c r="BR32" s="116"/>
      <c r="BS32" s="116">
        <v>1</v>
      </c>
      <c r="BT32" s="116">
        <v>1</v>
      </c>
      <c r="BU32" s="116"/>
      <c r="BV32" s="116"/>
      <c r="BW32" s="116">
        <v>1</v>
      </c>
      <c r="BX32" s="116">
        <v>0</v>
      </c>
      <c r="BY32" s="117">
        <v>1</v>
      </c>
      <c r="BZ32" s="117">
        <v>1</v>
      </c>
      <c r="CA32" s="117">
        <v>4</v>
      </c>
      <c r="CB32" s="117">
        <v>3</v>
      </c>
      <c r="CC32" s="117">
        <v>3</v>
      </c>
      <c r="CD32" s="117">
        <v>3</v>
      </c>
      <c r="CE32" s="117">
        <v>5</v>
      </c>
      <c r="CF32" s="117">
        <v>4</v>
      </c>
      <c r="CG32" s="117">
        <v>4</v>
      </c>
      <c r="CH32" s="117">
        <v>3</v>
      </c>
      <c r="CI32" s="117">
        <v>4</v>
      </c>
      <c r="CJ32" s="117">
        <v>3</v>
      </c>
      <c r="CK32" s="50">
        <f t="shared" si="0"/>
        <v>21</v>
      </c>
      <c r="CL32" s="50">
        <f t="shared" si="0"/>
        <v>17</v>
      </c>
      <c r="CM32" s="50">
        <f t="shared" si="1"/>
        <v>21</v>
      </c>
      <c r="CN32" s="50">
        <f t="shared" si="1"/>
        <v>17</v>
      </c>
      <c r="CO32" s="147" t="str">
        <f t="shared" si="2"/>
        <v>Mire</v>
      </c>
      <c r="CP32" s="147" t="str">
        <f t="shared" si="3"/>
        <v>Mire</v>
      </c>
      <c r="CQ32" s="147" t="str">
        <f t="shared" si="4"/>
        <v>Mire</v>
      </c>
      <c r="CR32" s="148" t="str">
        <f t="shared" si="5"/>
        <v>Mire</v>
      </c>
    </row>
    <row r="33" spans="1:96" ht="14.1" customHeight="1">
      <c r="A33" s="3" t="s">
        <v>369</v>
      </c>
      <c r="B33" s="31" t="s">
        <v>370</v>
      </c>
      <c r="C33" s="27" t="s">
        <v>678</v>
      </c>
      <c r="D33" s="27">
        <v>53</v>
      </c>
      <c r="E33" s="27" t="s">
        <v>679</v>
      </c>
      <c r="F33" s="28" t="s">
        <v>297</v>
      </c>
      <c r="G33" s="28" t="s">
        <v>297</v>
      </c>
      <c r="H33" s="44" t="s">
        <v>350</v>
      </c>
      <c r="I33" s="29" t="s">
        <v>371</v>
      </c>
      <c r="J33" s="44" t="s">
        <v>352</v>
      </c>
      <c r="K33" s="44" t="s">
        <v>353</v>
      </c>
      <c r="L33" s="28" t="s">
        <v>300</v>
      </c>
      <c r="M33" s="30" t="s">
        <v>301</v>
      </c>
      <c r="N33" s="30" t="s">
        <v>302</v>
      </c>
      <c r="O33" s="28"/>
      <c r="P33" s="28" t="s">
        <v>303</v>
      </c>
      <c r="Q33" s="143">
        <f t="shared" si="65"/>
        <v>9</v>
      </c>
      <c r="R33" s="143">
        <f t="shared" si="65"/>
        <v>8</v>
      </c>
      <c r="S33" s="114">
        <v>1</v>
      </c>
      <c r="T33" s="114">
        <v>0</v>
      </c>
      <c r="U33" s="60"/>
      <c r="V33" s="60"/>
      <c r="W33" s="60"/>
      <c r="X33" s="60"/>
      <c r="Y33" s="115"/>
      <c r="Z33" s="115"/>
      <c r="AA33" s="115">
        <v>1</v>
      </c>
      <c r="AB33" s="115">
        <v>1</v>
      </c>
      <c r="AC33" s="115">
        <v>3</v>
      </c>
      <c r="AD33" s="115">
        <v>3</v>
      </c>
      <c r="AE33" s="110">
        <f t="shared" ref="AE33" si="94">Y33+AA33+AC33</f>
        <v>4</v>
      </c>
      <c r="AF33" s="110">
        <f t="shared" ref="AF33" si="95">Z33+AB33+AD33</f>
        <v>4</v>
      </c>
      <c r="AG33" s="118"/>
      <c r="AH33" s="118"/>
      <c r="AI33" s="118"/>
      <c r="AJ33" s="118"/>
      <c r="AK33" s="118">
        <v>5</v>
      </c>
      <c r="AL33" s="118">
        <v>4</v>
      </c>
      <c r="AM33" s="111">
        <f t="shared" ref="AM33" si="96">AG33+AI33+AK33</f>
        <v>5</v>
      </c>
      <c r="AN33" s="111">
        <f t="shared" ref="AN33" si="97">SUM(AH33+AJ33+AL33)</f>
        <v>4</v>
      </c>
      <c r="AO33" s="116"/>
      <c r="AP33" s="116"/>
      <c r="AQ33" s="116"/>
      <c r="AR33" s="116"/>
      <c r="AS33" s="116"/>
      <c r="AT33" s="116"/>
      <c r="AU33" s="116">
        <v>2</v>
      </c>
      <c r="AV33" s="116">
        <v>2</v>
      </c>
      <c r="AW33" s="116"/>
      <c r="AX33" s="116"/>
      <c r="AY33" s="116"/>
      <c r="AZ33" s="116"/>
      <c r="BA33" s="116">
        <v>2</v>
      </c>
      <c r="BB33" s="116">
        <v>2</v>
      </c>
      <c r="BC33" s="116">
        <v>2</v>
      </c>
      <c r="BD33" s="116">
        <v>2</v>
      </c>
      <c r="BE33" s="116"/>
      <c r="BF33" s="116"/>
      <c r="BG33" s="116"/>
      <c r="BH33" s="116"/>
      <c r="BI33" s="116">
        <v>1</v>
      </c>
      <c r="BJ33" s="116">
        <v>1</v>
      </c>
      <c r="BK33" s="116"/>
      <c r="BL33" s="116"/>
      <c r="BM33" s="116"/>
      <c r="BN33" s="116"/>
      <c r="BO33" s="116"/>
      <c r="BP33" s="116"/>
      <c r="BQ33" s="116">
        <v>1</v>
      </c>
      <c r="BR33" s="116">
        <v>1</v>
      </c>
      <c r="BS33" s="116">
        <v>1</v>
      </c>
      <c r="BT33" s="116">
        <v>0</v>
      </c>
      <c r="BU33" s="116"/>
      <c r="BV33" s="116"/>
      <c r="BW33" s="116"/>
      <c r="BX33" s="116"/>
      <c r="BY33" s="117">
        <v>4</v>
      </c>
      <c r="BZ33" s="117">
        <v>4</v>
      </c>
      <c r="CA33" s="117">
        <v>1</v>
      </c>
      <c r="CB33" s="117">
        <v>1</v>
      </c>
      <c r="CC33" s="117">
        <v>1</v>
      </c>
      <c r="CD33" s="117">
        <v>1</v>
      </c>
      <c r="CE33" s="117"/>
      <c r="CF33" s="117"/>
      <c r="CG33" s="117"/>
      <c r="CH33" s="117"/>
      <c r="CI33" s="117">
        <v>3</v>
      </c>
      <c r="CJ33" s="117">
        <v>2</v>
      </c>
      <c r="CK33" s="50">
        <f t="shared" si="0"/>
        <v>9</v>
      </c>
      <c r="CL33" s="50">
        <f t="shared" si="0"/>
        <v>8</v>
      </c>
      <c r="CM33" s="50">
        <f t="shared" si="1"/>
        <v>9</v>
      </c>
      <c r="CN33" s="50">
        <f t="shared" si="1"/>
        <v>8</v>
      </c>
      <c r="CO33" s="147" t="str">
        <f t="shared" si="2"/>
        <v>Mire</v>
      </c>
      <c r="CP33" s="147" t="str">
        <f t="shared" si="3"/>
        <v>Mire</v>
      </c>
      <c r="CQ33" s="147" t="str">
        <f t="shared" si="4"/>
        <v>Mire</v>
      </c>
      <c r="CR33" s="148" t="str">
        <f t="shared" si="5"/>
        <v>Mire</v>
      </c>
    </row>
    <row r="34" spans="1:96" ht="14.1" customHeight="1">
      <c r="A34" s="3" t="s">
        <v>372</v>
      </c>
      <c r="B34" s="31" t="s">
        <v>373</v>
      </c>
      <c r="C34" s="27" t="s">
        <v>678</v>
      </c>
      <c r="D34" s="27">
        <v>46</v>
      </c>
      <c r="E34" s="27" t="s">
        <v>679</v>
      </c>
      <c r="F34" s="28" t="s">
        <v>297</v>
      </c>
      <c r="G34" s="28" t="s">
        <v>297</v>
      </c>
      <c r="H34" s="44" t="s">
        <v>350</v>
      </c>
      <c r="I34" s="31" t="s">
        <v>374</v>
      </c>
      <c r="J34" s="44" t="s">
        <v>352</v>
      </c>
      <c r="K34" s="44" t="s">
        <v>353</v>
      </c>
      <c r="L34" s="28" t="s">
        <v>300</v>
      </c>
      <c r="M34" s="30" t="s">
        <v>301</v>
      </c>
      <c r="N34" s="30" t="s">
        <v>302</v>
      </c>
      <c r="O34" s="28"/>
      <c r="P34" s="28" t="s">
        <v>303</v>
      </c>
      <c r="Q34" s="143">
        <f t="shared" si="65"/>
        <v>14</v>
      </c>
      <c r="R34" s="143">
        <f t="shared" si="65"/>
        <v>12</v>
      </c>
      <c r="S34" s="114">
        <v>1</v>
      </c>
      <c r="T34" s="114">
        <v>0</v>
      </c>
      <c r="U34" s="60"/>
      <c r="V34" s="60"/>
      <c r="W34" s="60"/>
      <c r="X34" s="60"/>
      <c r="Y34" s="115"/>
      <c r="Z34" s="115"/>
      <c r="AA34" s="115">
        <v>1</v>
      </c>
      <c r="AB34" s="115">
        <v>0</v>
      </c>
      <c r="AC34" s="115">
        <v>5</v>
      </c>
      <c r="AD34" s="115">
        <v>5</v>
      </c>
      <c r="AE34" s="110">
        <f t="shared" ref="AE34" si="98">Y34+AA34+AC34</f>
        <v>6</v>
      </c>
      <c r="AF34" s="110">
        <f t="shared" ref="AF34" si="99">Z34+AB34+AD34</f>
        <v>5</v>
      </c>
      <c r="AG34" s="118"/>
      <c r="AH34" s="118"/>
      <c r="AI34" s="118"/>
      <c r="AJ34" s="118"/>
      <c r="AK34" s="118">
        <v>8</v>
      </c>
      <c r="AL34" s="118">
        <v>7</v>
      </c>
      <c r="AM34" s="111">
        <f t="shared" ref="AM34" si="100">AG34+AI34+AK34</f>
        <v>8</v>
      </c>
      <c r="AN34" s="111">
        <f t="shared" ref="AN34" si="101">SUM(AH34+AJ34+AL34)</f>
        <v>7</v>
      </c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>
        <v>2</v>
      </c>
      <c r="AZ34" s="116">
        <v>2</v>
      </c>
      <c r="BA34" s="116">
        <v>2</v>
      </c>
      <c r="BB34" s="116">
        <v>2</v>
      </c>
      <c r="BC34" s="116">
        <v>4</v>
      </c>
      <c r="BD34" s="116">
        <v>4</v>
      </c>
      <c r="BE34" s="116">
        <v>3</v>
      </c>
      <c r="BF34" s="116">
        <v>3</v>
      </c>
      <c r="BG34" s="116">
        <v>1</v>
      </c>
      <c r="BH34" s="116">
        <v>1</v>
      </c>
      <c r="BI34" s="116"/>
      <c r="BJ34" s="116"/>
      <c r="BK34" s="116">
        <v>1</v>
      </c>
      <c r="BL34" s="116">
        <v>0</v>
      </c>
      <c r="BM34" s="116"/>
      <c r="BN34" s="116"/>
      <c r="BO34" s="116"/>
      <c r="BP34" s="116"/>
      <c r="BQ34" s="116">
        <v>1</v>
      </c>
      <c r="BR34" s="116">
        <v>0</v>
      </c>
      <c r="BS34" s="116"/>
      <c r="BT34" s="116"/>
      <c r="BU34" s="116"/>
      <c r="BV34" s="116"/>
      <c r="BW34" s="116"/>
      <c r="BX34" s="116"/>
      <c r="BY34" s="117">
        <v>3</v>
      </c>
      <c r="BZ34" s="117">
        <v>3</v>
      </c>
      <c r="CA34" s="117">
        <v>1</v>
      </c>
      <c r="CB34" s="117">
        <v>1</v>
      </c>
      <c r="CC34" s="117">
        <v>5</v>
      </c>
      <c r="CD34" s="117">
        <v>5</v>
      </c>
      <c r="CE34" s="117">
        <v>2</v>
      </c>
      <c r="CF34" s="117">
        <v>2</v>
      </c>
      <c r="CG34" s="117">
        <v>2</v>
      </c>
      <c r="CH34" s="117">
        <v>1</v>
      </c>
      <c r="CI34" s="117">
        <v>1</v>
      </c>
      <c r="CJ34" s="117">
        <v>0</v>
      </c>
      <c r="CK34" s="50">
        <f t="shared" si="0"/>
        <v>14</v>
      </c>
      <c r="CL34" s="50">
        <f t="shared" si="0"/>
        <v>12</v>
      </c>
      <c r="CM34" s="50">
        <f t="shared" si="1"/>
        <v>14</v>
      </c>
      <c r="CN34" s="50">
        <f t="shared" si="1"/>
        <v>12</v>
      </c>
      <c r="CO34" s="147" t="str">
        <f t="shared" si="2"/>
        <v>Mire</v>
      </c>
      <c r="CP34" s="147" t="str">
        <f t="shared" si="3"/>
        <v>Mire</v>
      </c>
      <c r="CQ34" s="147" t="str">
        <f t="shared" si="4"/>
        <v>Mire</v>
      </c>
      <c r="CR34" s="148" t="str">
        <f t="shared" si="5"/>
        <v>Mire</v>
      </c>
    </row>
    <row r="35" spans="1:96" ht="14.1" customHeight="1">
      <c r="A35" s="3" t="s">
        <v>375</v>
      </c>
      <c r="B35" s="31" t="s">
        <v>376</v>
      </c>
      <c r="C35" s="27" t="s">
        <v>678</v>
      </c>
      <c r="D35" s="27">
        <v>58</v>
      </c>
      <c r="E35" s="27" t="s">
        <v>679</v>
      </c>
      <c r="F35" s="28" t="s">
        <v>297</v>
      </c>
      <c r="G35" s="28" t="s">
        <v>297</v>
      </c>
      <c r="H35" s="44" t="s">
        <v>350</v>
      </c>
      <c r="I35" s="44" t="s">
        <v>377</v>
      </c>
      <c r="J35" s="44" t="s">
        <v>352</v>
      </c>
      <c r="K35" s="44" t="s">
        <v>353</v>
      </c>
      <c r="L35" s="28" t="s">
        <v>300</v>
      </c>
      <c r="M35" s="30" t="s">
        <v>301</v>
      </c>
      <c r="N35" s="30" t="s">
        <v>302</v>
      </c>
      <c r="O35" s="28"/>
      <c r="P35" s="28" t="s">
        <v>303</v>
      </c>
      <c r="Q35" s="143">
        <f t="shared" si="65"/>
        <v>10</v>
      </c>
      <c r="R35" s="143">
        <f t="shared" si="65"/>
        <v>6</v>
      </c>
      <c r="S35" s="114">
        <v>1</v>
      </c>
      <c r="T35" s="114">
        <v>0</v>
      </c>
      <c r="U35" s="60"/>
      <c r="V35" s="60"/>
      <c r="W35" s="60"/>
      <c r="X35" s="60"/>
      <c r="Y35" s="115"/>
      <c r="Z35" s="115"/>
      <c r="AA35" s="115">
        <v>1</v>
      </c>
      <c r="AB35" s="115">
        <v>1</v>
      </c>
      <c r="AC35" s="115">
        <v>3</v>
      </c>
      <c r="AD35" s="115">
        <v>3</v>
      </c>
      <c r="AE35" s="110">
        <f t="shared" ref="AE35" si="102">Y35+AA35+AC35</f>
        <v>4</v>
      </c>
      <c r="AF35" s="110">
        <f t="shared" ref="AF35" si="103">Z35+AB35+AD35</f>
        <v>4</v>
      </c>
      <c r="AG35" s="118"/>
      <c r="AH35" s="118"/>
      <c r="AI35" s="118"/>
      <c r="AJ35" s="118"/>
      <c r="AK35" s="118">
        <v>6</v>
      </c>
      <c r="AL35" s="118">
        <v>2</v>
      </c>
      <c r="AM35" s="111">
        <f t="shared" ref="AM35" si="104">AG35+AI35+AK35</f>
        <v>6</v>
      </c>
      <c r="AN35" s="111">
        <f t="shared" ref="AN35" si="105">SUM(AH35+AJ35+AL35)</f>
        <v>2</v>
      </c>
      <c r="AO35" s="116"/>
      <c r="AP35" s="116"/>
      <c r="AQ35" s="116"/>
      <c r="AR35" s="116"/>
      <c r="AS35" s="116"/>
      <c r="AT35" s="116"/>
      <c r="AU35" s="116">
        <v>1</v>
      </c>
      <c r="AV35" s="116">
        <v>1</v>
      </c>
      <c r="AW35" s="116">
        <v>1</v>
      </c>
      <c r="AX35" s="116">
        <v>1</v>
      </c>
      <c r="AY35" s="116">
        <v>1</v>
      </c>
      <c r="AZ35" s="116">
        <v>0</v>
      </c>
      <c r="BA35" s="116">
        <v>1</v>
      </c>
      <c r="BB35" s="116">
        <v>1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>
        <v>2</v>
      </c>
      <c r="BR35" s="116">
        <v>2</v>
      </c>
      <c r="BS35" s="116">
        <v>3</v>
      </c>
      <c r="BT35" s="116">
        <v>1</v>
      </c>
      <c r="BU35" s="116"/>
      <c r="BV35" s="116"/>
      <c r="BW35" s="116">
        <v>1</v>
      </c>
      <c r="BX35" s="116">
        <v>0</v>
      </c>
      <c r="BY35" s="117">
        <v>1</v>
      </c>
      <c r="BZ35" s="117">
        <v>1</v>
      </c>
      <c r="CA35" s="117">
        <v>1</v>
      </c>
      <c r="CB35" s="117">
        <v>0</v>
      </c>
      <c r="CC35" s="117">
        <v>2</v>
      </c>
      <c r="CD35" s="117">
        <v>2</v>
      </c>
      <c r="CE35" s="117"/>
      <c r="CF35" s="117"/>
      <c r="CG35" s="117"/>
      <c r="CH35" s="117"/>
      <c r="CI35" s="117">
        <v>6</v>
      </c>
      <c r="CJ35" s="117">
        <v>3</v>
      </c>
      <c r="CK35" s="50">
        <f t="shared" si="0"/>
        <v>10</v>
      </c>
      <c r="CL35" s="50">
        <f t="shared" si="0"/>
        <v>6</v>
      </c>
      <c r="CM35" s="50">
        <f t="shared" si="1"/>
        <v>10</v>
      </c>
      <c r="CN35" s="50">
        <f t="shared" si="1"/>
        <v>6</v>
      </c>
      <c r="CO35" s="147" t="str">
        <f t="shared" si="2"/>
        <v>Mire</v>
      </c>
      <c r="CP35" s="147" t="str">
        <f t="shared" si="3"/>
        <v>Mire</v>
      </c>
      <c r="CQ35" s="147" t="str">
        <f t="shared" si="4"/>
        <v>Mire</v>
      </c>
      <c r="CR35" s="148" t="str">
        <f t="shared" si="5"/>
        <v>Mire</v>
      </c>
    </row>
    <row r="36" spans="1:96" ht="14.1" customHeight="1">
      <c r="A36" s="3" t="s">
        <v>384</v>
      </c>
      <c r="B36" s="31" t="s">
        <v>379</v>
      </c>
      <c r="C36" s="27" t="s">
        <v>678</v>
      </c>
      <c r="D36" s="27">
        <v>60</v>
      </c>
      <c r="E36" s="27" t="s">
        <v>679</v>
      </c>
      <c r="F36" s="27" t="s">
        <v>297</v>
      </c>
      <c r="G36" s="27" t="s">
        <v>297</v>
      </c>
      <c r="H36" s="44" t="s">
        <v>380</v>
      </c>
      <c r="I36" s="44" t="s">
        <v>381</v>
      </c>
      <c r="J36" s="44" t="s">
        <v>352</v>
      </c>
      <c r="K36" s="44" t="s">
        <v>353</v>
      </c>
      <c r="L36" s="27" t="s">
        <v>300</v>
      </c>
      <c r="M36" s="33" t="s">
        <v>301</v>
      </c>
      <c r="N36" s="33" t="s">
        <v>302</v>
      </c>
      <c r="O36" s="27"/>
      <c r="P36" s="28" t="s">
        <v>303</v>
      </c>
      <c r="Q36" s="143">
        <f t="shared" si="65"/>
        <v>13</v>
      </c>
      <c r="R36" s="143">
        <f t="shared" si="65"/>
        <v>11</v>
      </c>
      <c r="S36" s="114">
        <v>1</v>
      </c>
      <c r="T36" s="114">
        <v>0</v>
      </c>
      <c r="U36" s="60"/>
      <c r="V36" s="60"/>
      <c r="W36" s="60"/>
      <c r="X36" s="60"/>
      <c r="Y36" s="115"/>
      <c r="Z36" s="115"/>
      <c r="AA36" s="115">
        <v>2</v>
      </c>
      <c r="AB36" s="115">
        <v>2</v>
      </c>
      <c r="AC36" s="115">
        <v>4</v>
      </c>
      <c r="AD36" s="115">
        <v>4</v>
      </c>
      <c r="AE36" s="110">
        <f t="shared" ref="AE36:AE37" si="106">Y36+AA36+AC36</f>
        <v>6</v>
      </c>
      <c r="AF36" s="110">
        <f t="shared" ref="AF36:AF37" si="107">Z36+AB36+AD36</f>
        <v>6</v>
      </c>
      <c r="AG36" s="118"/>
      <c r="AH36" s="118"/>
      <c r="AI36" s="118"/>
      <c r="AJ36" s="118"/>
      <c r="AK36" s="118">
        <v>7</v>
      </c>
      <c r="AL36" s="118">
        <v>5</v>
      </c>
      <c r="AM36" s="111">
        <f t="shared" ref="AM36:AM37" si="108">AG36+AI36+AK36</f>
        <v>7</v>
      </c>
      <c r="AN36" s="111">
        <f t="shared" ref="AN36:AN37" si="109">SUM(AH36+AJ36+AL36)</f>
        <v>5</v>
      </c>
      <c r="AO36" s="116"/>
      <c r="AP36" s="116"/>
      <c r="AQ36" s="116"/>
      <c r="AR36" s="116"/>
      <c r="AS36" s="116"/>
      <c r="AT36" s="116"/>
      <c r="AU36" s="116">
        <v>1</v>
      </c>
      <c r="AV36" s="116">
        <v>1</v>
      </c>
      <c r="AW36" s="116">
        <v>1</v>
      </c>
      <c r="AX36" s="116">
        <v>1</v>
      </c>
      <c r="AY36" s="116">
        <v>1</v>
      </c>
      <c r="AZ36" s="116">
        <v>0</v>
      </c>
      <c r="BA36" s="116">
        <v>1</v>
      </c>
      <c r="BB36" s="116">
        <v>1</v>
      </c>
      <c r="BC36" s="116"/>
      <c r="BD36" s="116"/>
      <c r="BE36" s="116">
        <v>1</v>
      </c>
      <c r="BF36" s="116">
        <v>1</v>
      </c>
      <c r="BG36" s="116">
        <v>1</v>
      </c>
      <c r="BH36" s="116">
        <v>1</v>
      </c>
      <c r="BI36" s="116"/>
      <c r="BJ36" s="116"/>
      <c r="BK36" s="116">
        <v>2</v>
      </c>
      <c r="BL36" s="116">
        <v>2</v>
      </c>
      <c r="BM36" s="116">
        <v>3</v>
      </c>
      <c r="BN36" s="116">
        <v>3</v>
      </c>
      <c r="BO36" s="116">
        <v>1</v>
      </c>
      <c r="BP36" s="116">
        <v>1</v>
      </c>
      <c r="BQ36" s="116"/>
      <c r="BR36" s="116"/>
      <c r="BS36" s="116">
        <v>1</v>
      </c>
      <c r="BT36" s="116">
        <v>0</v>
      </c>
      <c r="BU36" s="116"/>
      <c r="BV36" s="116"/>
      <c r="BW36" s="116"/>
      <c r="BX36" s="116"/>
      <c r="BY36" s="117">
        <v>1</v>
      </c>
      <c r="BZ36" s="117">
        <v>1</v>
      </c>
      <c r="CA36" s="117"/>
      <c r="CB36" s="117"/>
      <c r="CC36" s="117">
        <v>4</v>
      </c>
      <c r="CD36" s="117">
        <v>3</v>
      </c>
      <c r="CE36" s="117">
        <v>1</v>
      </c>
      <c r="CF36" s="117">
        <v>1</v>
      </c>
      <c r="CG36" s="117">
        <v>2</v>
      </c>
      <c r="CH36" s="117">
        <v>2</v>
      </c>
      <c r="CI36" s="117">
        <v>5</v>
      </c>
      <c r="CJ36" s="117">
        <v>4</v>
      </c>
      <c r="CK36" s="50">
        <f t="shared" si="0"/>
        <v>13</v>
      </c>
      <c r="CL36" s="50">
        <f t="shared" si="0"/>
        <v>11</v>
      </c>
      <c r="CM36" s="50">
        <f t="shared" si="1"/>
        <v>13</v>
      </c>
      <c r="CN36" s="50">
        <f t="shared" si="1"/>
        <v>11</v>
      </c>
      <c r="CO36" s="147" t="str">
        <f t="shared" si="2"/>
        <v>Mire</v>
      </c>
      <c r="CP36" s="147" t="str">
        <f t="shared" si="3"/>
        <v>Mire</v>
      </c>
      <c r="CQ36" s="147" t="str">
        <f t="shared" si="4"/>
        <v>Mire</v>
      </c>
      <c r="CR36" s="148" t="str">
        <f t="shared" si="5"/>
        <v>Mire</v>
      </c>
    </row>
    <row r="37" spans="1:96" ht="14.1" customHeight="1">
      <c r="A37" s="3" t="s">
        <v>382</v>
      </c>
      <c r="B37" s="31" t="s">
        <v>379</v>
      </c>
      <c r="C37" s="27" t="s">
        <v>678</v>
      </c>
      <c r="D37" s="27">
        <v>60</v>
      </c>
      <c r="E37" s="27" t="s">
        <v>679</v>
      </c>
      <c r="F37" s="27" t="s">
        <v>297</v>
      </c>
      <c r="G37" s="27" t="s">
        <v>297</v>
      </c>
      <c r="H37" s="44" t="s">
        <v>380</v>
      </c>
      <c r="I37" s="44" t="s">
        <v>383</v>
      </c>
      <c r="J37" s="44" t="s">
        <v>352</v>
      </c>
      <c r="K37" s="44" t="s">
        <v>353</v>
      </c>
      <c r="L37" s="27" t="s">
        <v>300</v>
      </c>
      <c r="M37" s="33" t="s">
        <v>50</v>
      </c>
      <c r="N37" s="33" t="s">
        <v>315</v>
      </c>
      <c r="O37" s="27" t="s">
        <v>384</v>
      </c>
      <c r="P37" s="28" t="s">
        <v>303</v>
      </c>
      <c r="Q37" s="143">
        <f t="shared" si="65"/>
        <v>1</v>
      </c>
      <c r="R37" s="143">
        <f t="shared" si="65"/>
        <v>1</v>
      </c>
      <c r="S37" s="114"/>
      <c r="T37" s="114"/>
      <c r="U37" s="60"/>
      <c r="V37" s="60"/>
      <c r="W37" s="60"/>
      <c r="X37" s="60"/>
      <c r="Y37" s="115"/>
      <c r="Z37" s="115"/>
      <c r="AA37" s="115">
        <v>1</v>
      </c>
      <c r="AB37" s="115">
        <v>1</v>
      </c>
      <c r="AC37" s="115"/>
      <c r="AD37" s="115"/>
      <c r="AE37" s="110">
        <f t="shared" si="106"/>
        <v>1</v>
      </c>
      <c r="AF37" s="110">
        <f t="shared" si="107"/>
        <v>1</v>
      </c>
      <c r="AG37" s="118"/>
      <c r="AH37" s="118"/>
      <c r="AI37" s="118"/>
      <c r="AJ37" s="118"/>
      <c r="AK37" s="118"/>
      <c r="AL37" s="118"/>
      <c r="AM37" s="111">
        <f t="shared" si="108"/>
        <v>0</v>
      </c>
      <c r="AN37" s="111">
        <f t="shared" si="109"/>
        <v>0</v>
      </c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>
        <v>1</v>
      </c>
      <c r="BN37" s="116">
        <v>1</v>
      </c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>
        <v>1</v>
      </c>
      <c r="CJ37" s="117">
        <v>1</v>
      </c>
      <c r="CK37" s="50">
        <f t="shared" si="0"/>
        <v>1</v>
      </c>
      <c r="CL37" s="50">
        <f t="shared" si="0"/>
        <v>1</v>
      </c>
      <c r="CM37" s="50">
        <f t="shared" si="1"/>
        <v>1</v>
      </c>
      <c r="CN37" s="50">
        <f t="shared" si="1"/>
        <v>1</v>
      </c>
      <c r="CO37" s="147" t="str">
        <f t="shared" si="2"/>
        <v>Mire</v>
      </c>
      <c r="CP37" s="147" t="str">
        <f t="shared" si="3"/>
        <v>Mire</v>
      </c>
      <c r="CQ37" s="147" t="str">
        <f t="shared" si="4"/>
        <v>Mire</v>
      </c>
      <c r="CR37" s="148" t="str">
        <f t="shared" si="5"/>
        <v>Mire</v>
      </c>
    </row>
    <row r="38" spans="1:96" ht="14.1" customHeight="1">
      <c r="A38" s="3" t="s">
        <v>385</v>
      </c>
      <c r="B38" s="31" t="s">
        <v>386</v>
      </c>
      <c r="C38" s="27" t="s">
        <v>678</v>
      </c>
      <c r="D38" s="27">
        <v>46</v>
      </c>
      <c r="E38" s="27" t="s">
        <v>679</v>
      </c>
      <c r="F38" s="27" t="s">
        <v>297</v>
      </c>
      <c r="G38" s="27" t="s">
        <v>297</v>
      </c>
      <c r="H38" s="44" t="s">
        <v>380</v>
      </c>
      <c r="I38" s="31" t="s">
        <v>387</v>
      </c>
      <c r="J38" s="44" t="s">
        <v>352</v>
      </c>
      <c r="K38" s="44" t="s">
        <v>353</v>
      </c>
      <c r="L38" s="27" t="s">
        <v>300</v>
      </c>
      <c r="M38" s="33" t="s">
        <v>301</v>
      </c>
      <c r="N38" s="33" t="s">
        <v>302</v>
      </c>
      <c r="O38" s="27"/>
      <c r="P38" s="28" t="s">
        <v>303</v>
      </c>
      <c r="Q38" s="143">
        <f t="shared" si="65"/>
        <v>9</v>
      </c>
      <c r="R38" s="143">
        <f t="shared" si="65"/>
        <v>6</v>
      </c>
      <c r="S38" s="114">
        <v>1</v>
      </c>
      <c r="T38" s="114">
        <v>0</v>
      </c>
      <c r="U38" s="60"/>
      <c r="V38" s="60"/>
      <c r="W38" s="60"/>
      <c r="X38" s="60"/>
      <c r="Y38" s="115"/>
      <c r="Z38" s="115"/>
      <c r="AA38" s="115"/>
      <c r="AB38" s="115"/>
      <c r="AC38" s="115">
        <v>3</v>
      </c>
      <c r="AD38" s="115">
        <v>2</v>
      </c>
      <c r="AE38" s="110">
        <f t="shared" ref="AE38:AE40" si="110">Y38+AA38+AC38</f>
        <v>3</v>
      </c>
      <c r="AF38" s="110">
        <f t="shared" ref="AF38:AF40" si="111">Z38+AB38+AD38</f>
        <v>2</v>
      </c>
      <c r="AG38" s="118"/>
      <c r="AH38" s="118"/>
      <c r="AI38" s="118"/>
      <c r="AJ38" s="118"/>
      <c r="AK38" s="118">
        <v>6</v>
      </c>
      <c r="AL38" s="118">
        <v>4</v>
      </c>
      <c r="AM38" s="111">
        <f t="shared" ref="AM38:AM40" si="112">AG38+AI38+AK38</f>
        <v>6</v>
      </c>
      <c r="AN38" s="111">
        <f t="shared" ref="AN38:AN40" si="113">SUM(AH38+AJ38+AL38)</f>
        <v>4</v>
      </c>
      <c r="AO38" s="116"/>
      <c r="AP38" s="116"/>
      <c r="AQ38" s="116"/>
      <c r="AR38" s="116"/>
      <c r="AS38" s="116"/>
      <c r="AT38" s="116"/>
      <c r="AU38" s="116">
        <v>1</v>
      </c>
      <c r="AV38" s="116">
        <v>1</v>
      </c>
      <c r="AW38" s="116"/>
      <c r="AX38" s="116"/>
      <c r="AY38" s="116">
        <v>3</v>
      </c>
      <c r="AZ38" s="116">
        <v>3</v>
      </c>
      <c r="BA38" s="116">
        <v>1</v>
      </c>
      <c r="BB38" s="116">
        <v>1</v>
      </c>
      <c r="BC38" s="116"/>
      <c r="BD38" s="116"/>
      <c r="BE38" s="116">
        <v>2</v>
      </c>
      <c r="BF38" s="116">
        <v>1</v>
      </c>
      <c r="BG38" s="116"/>
      <c r="BH38" s="116"/>
      <c r="BI38" s="116"/>
      <c r="BJ38" s="116"/>
      <c r="BK38" s="116">
        <v>1</v>
      </c>
      <c r="BL38" s="116">
        <v>0</v>
      </c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>
        <v>1</v>
      </c>
      <c r="BX38" s="116">
        <v>0</v>
      </c>
      <c r="BY38" s="117">
        <v>3</v>
      </c>
      <c r="BZ38" s="117">
        <v>3</v>
      </c>
      <c r="CA38" s="117">
        <v>2</v>
      </c>
      <c r="CB38" s="117">
        <v>2</v>
      </c>
      <c r="CC38" s="117">
        <v>3</v>
      </c>
      <c r="CD38" s="117">
        <v>1</v>
      </c>
      <c r="CE38" s="117"/>
      <c r="CF38" s="117"/>
      <c r="CG38" s="117"/>
      <c r="CH38" s="117"/>
      <c r="CI38" s="117">
        <v>1</v>
      </c>
      <c r="CJ38" s="117">
        <v>0</v>
      </c>
      <c r="CK38" s="50">
        <f t="shared" si="0"/>
        <v>9</v>
      </c>
      <c r="CL38" s="50">
        <f t="shared" si="0"/>
        <v>6</v>
      </c>
      <c r="CM38" s="50">
        <f t="shared" si="1"/>
        <v>9</v>
      </c>
      <c r="CN38" s="50">
        <f t="shared" si="1"/>
        <v>6</v>
      </c>
      <c r="CO38" s="147" t="str">
        <f t="shared" si="2"/>
        <v>Mire</v>
      </c>
      <c r="CP38" s="147" t="str">
        <f t="shared" si="3"/>
        <v>Mire</v>
      </c>
      <c r="CQ38" s="147" t="str">
        <f t="shared" si="4"/>
        <v>Mire</v>
      </c>
      <c r="CR38" s="148" t="str">
        <f t="shared" si="5"/>
        <v>Mire</v>
      </c>
    </row>
    <row r="39" spans="1:96" ht="14.1" customHeight="1">
      <c r="A39" s="3" t="s">
        <v>388</v>
      </c>
      <c r="B39" s="31" t="s">
        <v>386</v>
      </c>
      <c r="C39" s="27" t="s">
        <v>678</v>
      </c>
      <c r="D39" s="27">
        <v>46</v>
      </c>
      <c r="E39" s="27" t="s">
        <v>679</v>
      </c>
      <c r="F39" s="27" t="s">
        <v>297</v>
      </c>
      <c r="G39" s="27" t="s">
        <v>297</v>
      </c>
      <c r="H39" s="44" t="s">
        <v>380</v>
      </c>
      <c r="I39" s="31" t="s">
        <v>389</v>
      </c>
      <c r="J39" s="44" t="s">
        <v>352</v>
      </c>
      <c r="K39" s="44" t="s">
        <v>353</v>
      </c>
      <c r="L39" s="27" t="s">
        <v>300</v>
      </c>
      <c r="M39" s="33" t="s">
        <v>301</v>
      </c>
      <c r="N39" s="33" t="s">
        <v>315</v>
      </c>
      <c r="O39" s="27" t="s">
        <v>385</v>
      </c>
      <c r="P39" s="28" t="s">
        <v>303</v>
      </c>
      <c r="Q39" s="143">
        <f t="shared" si="65"/>
        <v>2</v>
      </c>
      <c r="R39" s="143">
        <f t="shared" si="65"/>
        <v>0</v>
      </c>
      <c r="S39" s="114"/>
      <c r="T39" s="114"/>
      <c r="U39" s="60"/>
      <c r="V39" s="60"/>
      <c r="W39" s="60"/>
      <c r="X39" s="60"/>
      <c r="Y39" s="115"/>
      <c r="Z39" s="115"/>
      <c r="AA39" s="115"/>
      <c r="AB39" s="115"/>
      <c r="AC39" s="115">
        <v>1</v>
      </c>
      <c r="AD39" s="115">
        <v>0</v>
      </c>
      <c r="AE39" s="110">
        <f t="shared" si="110"/>
        <v>1</v>
      </c>
      <c r="AF39" s="110">
        <f t="shared" si="111"/>
        <v>0</v>
      </c>
      <c r="AG39" s="118"/>
      <c r="AH39" s="118"/>
      <c r="AI39" s="118"/>
      <c r="AJ39" s="118"/>
      <c r="AK39" s="118">
        <v>1</v>
      </c>
      <c r="AL39" s="118">
        <v>0</v>
      </c>
      <c r="AM39" s="111">
        <f t="shared" si="112"/>
        <v>1</v>
      </c>
      <c r="AN39" s="111">
        <f t="shared" si="113"/>
        <v>0</v>
      </c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>
        <v>1</v>
      </c>
      <c r="BD39" s="116">
        <v>0</v>
      </c>
      <c r="BE39" s="116"/>
      <c r="BF39" s="116"/>
      <c r="BG39" s="116"/>
      <c r="BH39" s="116"/>
      <c r="BI39" s="116">
        <v>1</v>
      </c>
      <c r="BJ39" s="116">
        <v>0</v>
      </c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>
        <v>1</v>
      </c>
      <c r="BZ39" s="117">
        <v>0</v>
      </c>
      <c r="CA39" s="117"/>
      <c r="CB39" s="117"/>
      <c r="CC39" s="117">
        <v>1</v>
      </c>
      <c r="CD39" s="117">
        <v>0</v>
      </c>
      <c r="CE39" s="117"/>
      <c r="CF39" s="117"/>
      <c r="CG39" s="117"/>
      <c r="CH39" s="117"/>
      <c r="CI39" s="117"/>
      <c r="CJ39" s="117"/>
      <c r="CK39" s="50">
        <f t="shared" si="0"/>
        <v>2</v>
      </c>
      <c r="CL39" s="50">
        <f t="shared" si="0"/>
        <v>0</v>
      </c>
      <c r="CM39" s="50">
        <f t="shared" si="1"/>
        <v>2</v>
      </c>
      <c r="CN39" s="50">
        <f t="shared" si="1"/>
        <v>0</v>
      </c>
      <c r="CO39" s="147" t="str">
        <f t="shared" si="2"/>
        <v>Mire</v>
      </c>
      <c r="CP39" s="147" t="str">
        <f t="shared" si="3"/>
        <v>Mire</v>
      </c>
      <c r="CQ39" s="147" t="str">
        <f t="shared" si="4"/>
        <v>Mire</v>
      </c>
      <c r="CR39" s="148" t="str">
        <f t="shared" si="5"/>
        <v>Mire</v>
      </c>
    </row>
    <row r="40" spans="1:96" ht="14.1" customHeight="1">
      <c r="A40" s="3" t="s">
        <v>390</v>
      </c>
      <c r="B40" s="31" t="s">
        <v>386</v>
      </c>
      <c r="C40" s="27" t="s">
        <v>678</v>
      </c>
      <c r="D40" s="27">
        <v>46</v>
      </c>
      <c r="E40" s="27" t="s">
        <v>679</v>
      </c>
      <c r="F40" s="27" t="s">
        <v>297</v>
      </c>
      <c r="G40" s="27" t="s">
        <v>297</v>
      </c>
      <c r="H40" s="44" t="s">
        <v>380</v>
      </c>
      <c r="I40" s="53" t="s">
        <v>391</v>
      </c>
      <c r="J40" s="44" t="s">
        <v>352</v>
      </c>
      <c r="K40" s="44" t="s">
        <v>353</v>
      </c>
      <c r="L40" s="27" t="s">
        <v>300</v>
      </c>
      <c r="M40" s="33" t="s">
        <v>50</v>
      </c>
      <c r="N40" s="33" t="s">
        <v>315</v>
      </c>
      <c r="O40" s="27" t="s">
        <v>385</v>
      </c>
      <c r="P40" s="28" t="s">
        <v>303</v>
      </c>
      <c r="Q40" s="143">
        <f t="shared" si="65"/>
        <v>2</v>
      </c>
      <c r="R40" s="143">
        <f t="shared" si="65"/>
        <v>2</v>
      </c>
      <c r="S40" s="114"/>
      <c r="T40" s="114"/>
      <c r="U40" s="60"/>
      <c r="V40" s="60"/>
      <c r="W40" s="60"/>
      <c r="X40" s="60"/>
      <c r="Y40" s="115"/>
      <c r="Z40" s="115"/>
      <c r="AA40" s="115"/>
      <c r="AB40" s="115"/>
      <c r="AC40" s="115">
        <v>2</v>
      </c>
      <c r="AD40" s="115">
        <v>2</v>
      </c>
      <c r="AE40" s="110">
        <f t="shared" si="110"/>
        <v>2</v>
      </c>
      <c r="AF40" s="110">
        <f t="shared" si="111"/>
        <v>2</v>
      </c>
      <c r="AG40" s="118"/>
      <c r="AH40" s="118"/>
      <c r="AI40" s="118"/>
      <c r="AJ40" s="118"/>
      <c r="AK40" s="118"/>
      <c r="AL40" s="118"/>
      <c r="AM40" s="111">
        <f t="shared" si="112"/>
        <v>0</v>
      </c>
      <c r="AN40" s="111">
        <f t="shared" si="113"/>
        <v>0</v>
      </c>
      <c r="AO40" s="116"/>
      <c r="AP40" s="116"/>
      <c r="AQ40" s="116"/>
      <c r="AR40" s="116"/>
      <c r="AS40" s="116"/>
      <c r="AT40" s="116"/>
      <c r="AU40" s="116"/>
      <c r="AV40" s="116"/>
      <c r="AW40" s="116">
        <v>2</v>
      </c>
      <c r="AX40" s="116">
        <v>2</v>
      </c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>
        <v>1</v>
      </c>
      <c r="BZ40" s="117">
        <v>1</v>
      </c>
      <c r="CA40" s="117">
        <v>1</v>
      </c>
      <c r="CB40" s="117">
        <v>1</v>
      </c>
      <c r="CC40" s="117"/>
      <c r="CD40" s="117"/>
      <c r="CE40" s="117"/>
      <c r="CF40" s="117"/>
      <c r="CG40" s="117"/>
      <c r="CH40" s="117"/>
      <c r="CI40" s="117"/>
      <c r="CJ40" s="117"/>
      <c r="CK40" s="50">
        <f t="shared" si="0"/>
        <v>2</v>
      </c>
      <c r="CL40" s="50">
        <f t="shared" si="0"/>
        <v>2</v>
      </c>
      <c r="CM40" s="50">
        <f t="shared" si="1"/>
        <v>2</v>
      </c>
      <c r="CN40" s="50">
        <f t="shared" si="1"/>
        <v>2</v>
      </c>
      <c r="CO40" s="147" t="str">
        <f t="shared" si="2"/>
        <v>Mire</v>
      </c>
      <c r="CP40" s="147" t="str">
        <f t="shared" si="3"/>
        <v>Mire</v>
      </c>
      <c r="CQ40" s="147" t="str">
        <f t="shared" si="4"/>
        <v>Mire</v>
      </c>
      <c r="CR40" s="148" t="str">
        <f t="shared" si="5"/>
        <v>Mire</v>
      </c>
    </row>
    <row r="41" spans="1:96" ht="14.1" customHeight="1">
      <c r="A41" s="3" t="s">
        <v>392</v>
      </c>
      <c r="B41" s="31" t="s">
        <v>393</v>
      </c>
      <c r="C41" s="27" t="s">
        <v>678</v>
      </c>
      <c r="D41" s="27">
        <v>59</v>
      </c>
      <c r="E41" s="27" t="s">
        <v>679</v>
      </c>
      <c r="F41" s="27" t="s">
        <v>297</v>
      </c>
      <c r="G41" s="27" t="s">
        <v>297</v>
      </c>
      <c r="H41" s="44" t="s">
        <v>380</v>
      </c>
      <c r="I41" s="31" t="s">
        <v>394</v>
      </c>
      <c r="J41" s="44" t="s">
        <v>352</v>
      </c>
      <c r="K41" s="44" t="s">
        <v>353</v>
      </c>
      <c r="L41" s="27" t="s">
        <v>300</v>
      </c>
      <c r="M41" s="33" t="s">
        <v>301</v>
      </c>
      <c r="N41" s="33" t="s">
        <v>302</v>
      </c>
      <c r="O41" s="27"/>
      <c r="P41" s="28" t="s">
        <v>303</v>
      </c>
      <c r="Q41" s="143">
        <f t="shared" si="65"/>
        <v>5</v>
      </c>
      <c r="R41" s="143">
        <f t="shared" si="65"/>
        <v>4</v>
      </c>
      <c r="S41" s="114">
        <v>1</v>
      </c>
      <c r="T41" s="114">
        <v>0</v>
      </c>
      <c r="U41" s="60"/>
      <c r="V41" s="60"/>
      <c r="W41" s="60"/>
      <c r="X41" s="60"/>
      <c r="Y41" s="115"/>
      <c r="Z41" s="115"/>
      <c r="AA41" s="115"/>
      <c r="AB41" s="115"/>
      <c r="AC41" s="115">
        <v>2</v>
      </c>
      <c r="AD41" s="115">
        <v>2</v>
      </c>
      <c r="AE41" s="110">
        <f t="shared" ref="AE41:AE42" si="114">Y41+AA41+AC41</f>
        <v>2</v>
      </c>
      <c r="AF41" s="110">
        <f t="shared" ref="AF41:AF42" si="115">Z41+AB41+AD41</f>
        <v>2</v>
      </c>
      <c r="AG41" s="118"/>
      <c r="AH41" s="118"/>
      <c r="AI41" s="118"/>
      <c r="AJ41" s="118"/>
      <c r="AK41" s="118">
        <v>3</v>
      </c>
      <c r="AL41" s="118">
        <v>2</v>
      </c>
      <c r="AM41" s="111">
        <f t="shared" ref="AM41:AM42" si="116">AG41+AI41+AK41</f>
        <v>3</v>
      </c>
      <c r="AN41" s="111">
        <f t="shared" ref="AN41:AN42" si="117">SUM(AH41+AJ41+AL41)</f>
        <v>2</v>
      </c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>
        <v>1</v>
      </c>
      <c r="AZ41" s="116">
        <v>1</v>
      </c>
      <c r="BA41" s="116">
        <v>1</v>
      </c>
      <c r="BB41" s="116">
        <v>1</v>
      </c>
      <c r="BC41" s="116"/>
      <c r="BD41" s="116"/>
      <c r="BE41" s="116"/>
      <c r="BF41" s="116"/>
      <c r="BG41" s="116"/>
      <c r="BH41" s="116"/>
      <c r="BI41" s="116"/>
      <c r="BJ41" s="116"/>
      <c r="BK41" s="116">
        <v>1</v>
      </c>
      <c r="BL41" s="116">
        <v>1</v>
      </c>
      <c r="BM41" s="116">
        <v>1</v>
      </c>
      <c r="BN41" s="116">
        <v>1</v>
      </c>
      <c r="BO41" s="116"/>
      <c r="BP41" s="116"/>
      <c r="BQ41" s="116"/>
      <c r="BR41" s="116"/>
      <c r="BS41" s="116">
        <v>1</v>
      </c>
      <c r="BT41" s="116">
        <v>0</v>
      </c>
      <c r="BU41" s="116"/>
      <c r="BV41" s="116"/>
      <c r="BW41" s="116"/>
      <c r="BX41" s="116"/>
      <c r="BY41" s="117"/>
      <c r="BZ41" s="117"/>
      <c r="CA41" s="117">
        <v>1</v>
      </c>
      <c r="CB41" s="117">
        <v>1</v>
      </c>
      <c r="CC41" s="117"/>
      <c r="CD41" s="117"/>
      <c r="CE41" s="117">
        <v>2</v>
      </c>
      <c r="CF41" s="117">
        <v>2</v>
      </c>
      <c r="CG41" s="117">
        <v>1</v>
      </c>
      <c r="CH41" s="117">
        <v>1</v>
      </c>
      <c r="CI41" s="117">
        <v>1</v>
      </c>
      <c r="CJ41" s="117">
        <v>0</v>
      </c>
      <c r="CK41" s="50">
        <f t="shared" si="0"/>
        <v>5</v>
      </c>
      <c r="CL41" s="50">
        <f t="shared" si="0"/>
        <v>4</v>
      </c>
      <c r="CM41" s="50">
        <f t="shared" si="1"/>
        <v>5</v>
      </c>
      <c r="CN41" s="50">
        <f t="shared" si="1"/>
        <v>4</v>
      </c>
      <c r="CO41" s="147" t="str">
        <f t="shared" si="2"/>
        <v>Mire</v>
      </c>
      <c r="CP41" s="147" t="str">
        <f t="shared" si="3"/>
        <v>Mire</v>
      </c>
      <c r="CQ41" s="147" t="str">
        <f t="shared" si="4"/>
        <v>Mire</v>
      </c>
      <c r="CR41" s="148" t="str">
        <f t="shared" si="5"/>
        <v>Mire</v>
      </c>
    </row>
    <row r="42" spans="1:96" ht="14.1" customHeight="1">
      <c r="A42" s="3" t="s">
        <v>395</v>
      </c>
      <c r="B42" s="31" t="s">
        <v>396</v>
      </c>
      <c r="C42" s="27" t="s">
        <v>678</v>
      </c>
      <c r="D42" s="27">
        <v>56</v>
      </c>
      <c r="E42" s="27" t="s">
        <v>679</v>
      </c>
      <c r="F42" s="27" t="s">
        <v>297</v>
      </c>
      <c r="G42" s="27" t="s">
        <v>297</v>
      </c>
      <c r="H42" s="44" t="s">
        <v>380</v>
      </c>
      <c r="I42" s="31" t="s">
        <v>397</v>
      </c>
      <c r="J42" s="44" t="s">
        <v>352</v>
      </c>
      <c r="K42" s="44" t="s">
        <v>353</v>
      </c>
      <c r="L42" s="27" t="s">
        <v>300</v>
      </c>
      <c r="M42" s="33" t="s">
        <v>301</v>
      </c>
      <c r="N42" s="33" t="s">
        <v>302</v>
      </c>
      <c r="O42" s="27"/>
      <c r="P42" s="28" t="s">
        <v>303</v>
      </c>
      <c r="Q42" s="143">
        <f t="shared" si="65"/>
        <v>11</v>
      </c>
      <c r="R42" s="143">
        <f t="shared" si="65"/>
        <v>9</v>
      </c>
      <c r="S42" s="114">
        <v>1</v>
      </c>
      <c r="T42" s="114">
        <v>0</v>
      </c>
      <c r="U42" s="60"/>
      <c r="V42" s="60"/>
      <c r="W42" s="60"/>
      <c r="X42" s="60"/>
      <c r="Y42" s="115"/>
      <c r="Z42" s="115"/>
      <c r="AA42" s="115"/>
      <c r="AB42" s="115"/>
      <c r="AC42" s="115">
        <v>4</v>
      </c>
      <c r="AD42" s="115">
        <v>4</v>
      </c>
      <c r="AE42" s="110">
        <f t="shared" si="114"/>
        <v>4</v>
      </c>
      <c r="AF42" s="110">
        <f t="shared" si="115"/>
        <v>4</v>
      </c>
      <c r="AG42" s="118">
        <v>1</v>
      </c>
      <c r="AH42" s="118">
        <v>1</v>
      </c>
      <c r="AI42" s="118"/>
      <c r="AJ42" s="118"/>
      <c r="AK42" s="118">
        <v>6</v>
      </c>
      <c r="AL42" s="118">
        <v>4</v>
      </c>
      <c r="AM42" s="111">
        <f t="shared" si="116"/>
        <v>7</v>
      </c>
      <c r="AN42" s="111">
        <f t="shared" si="117"/>
        <v>5</v>
      </c>
      <c r="AO42" s="116"/>
      <c r="AP42" s="116"/>
      <c r="AQ42" s="116"/>
      <c r="AR42" s="116"/>
      <c r="AS42" s="116">
        <v>1</v>
      </c>
      <c r="AT42" s="116">
        <v>1</v>
      </c>
      <c r="AU42" s="116"/>
      <c r="AV42" s="116"/>
      <c r="AW42" s="116">
        <v>1</v>
      </c>
      <c r="AX42" s="116">
        <v>1</v>
      </c>
      <c r="AY42" s="116">
        <v>4</v>
      </c>
      <c r="AZ42" s="116">
        <v>3</v>
      </c>
      <c r="BA42" s="116"/>
      <c r="BB42" s="116"/>
      <c r="BC42" s="116">
        <v>1</v>
      </c>
      <c r="BD42" s="116">
        <v>1</v>
      </c>
      <c r="BE42" s="116">
        <v>2</v>
      </c>
      <c r="BF42" s="116">
        <v>2</v>
      </c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>
        <v>2</v>
      </c>
      <c r="BT42" s="116">
        <v>1</v>
      </c>
      <c r="BU42" s="116"/>
      <c r="BV42" s="116"/>
      <c r="BW42" s="116"/>
      <c r="BX42" s="116"/>
      <c r="BY42" s="117">
        <v>3</v>
      </c>
      <c r="BZ42" s="117">
        <v>3</v>
      </c>
      <c r="CA42" s="117">
        <v>2</v>
      </c>
      <c r="CB42" s="117">
        <v>1</v>
      </c>
      <c r="CC42" s="117">
        <v>2</v>
      </c>
      <c r="CD42" s="117">
        <v>2</v>
      </c>
      <c r="CE42" s="117">
        <v>1</v>
      </c>
      <c r="CF42" s="117">
        <v>1</v>
      </c>
      <c r="CG42" s="117"/>
      <c r="CH42" s="117"/>
      <c r="CI42" s="117">
        <v>3</v>
      </c>
      <c r="CJ42" s="117">
        <v>2</v>
      </c>
      <c r="CK42" s="50">
        <f t="shared" si="0"/>
        <v>11</v>
      </c>
      <c r="CL42" s="50">
        <f t="shared" si="0"/>
        <v>9</v>
      </c>
      <c r="CM42" s="50">
        <f t="shared" si="1"/>
        <v>11</v>
      </c>
      <c r="CN42" s="50">
        <f t="shared" si="1"/>
        <v>9</v>
      </c>
      <c r="CO42" s="147" t="str">
        <f t="shared" si="2"/>
        <v>Mire</v>
      </c>
      <c r="CP42" s="147" t="str">
        <f t="shared" si="3"/>
        <v>Mire</v>
      </c>
      <c r="CQ42" s="147" t="str">
        <f t="shared" si="4"/>
        <v>Mire</v>
      </c>
      <c r="CR42" s="148" t="str">
        <f t="shared" si="5"/>
        <v>Mire</v>
      </c>
    </row>
    <row r="43" spans="1:96" ht="14.1" customHeight="1">
      <c r="A43" s="3" t="s">
        <v>398</v>
      </c>
      <c r="B43" s="31" t="s">
        <v>399</v>
      </c>
      <c r="C43" s="27" t="s">
        <v>678</v>
      </c>
      <c r="D43" s="27">
        <v>59</v>
      </c>
      <c r="E43" s="27" t="s">
        <v>679</v>
      </c>
      <c r="F43" s="27" t="s">
        <v>297</v>
      </c>
      <c r="G43" s="27" t="s">
        <v>297</v>
      </c>
      <c r="H43" s="44" t="s">
        <v>400</v>
      </c>
      <c r="I43" s="31" t="s">
        <v>401</v>
      </c>
      <c r="J43" s="44" t="s">
        <v>352</v>
      </c>
      <c r="K43" s="44" t="s">
        <v>353</v>
      </c>
      <c r="L43" s="27" t="s">
        <v>300</v>
      </c>
      <c r="M43" s="33" t="s">
        <v>339</v>
      </c>
      <c r="N43" s="33" t="s">
        <v>340</v>
      </c>
      <c r="O43" s="27"/>
      <c r="P43" s="28" t="s">
        <v>303</v>
      </c>
      <c r="Q43" s="143">
        <f t="shared" si="65"/>
        <v>16</v>
      </c>
      <c r="R43" s="143">
        <f t="shared" si="65"/>
        <v>13</v>
      </c>
      <c r="S43" s="114">
        <v>1</v>
      </c>
      <c r="T43" s="114">
        <v>1</v>
      </c>
      <c r="U43" s="60"/>
      <c r="V43" s="60"/>
      <c r="W43" s="60"/>
      <c r="X43" s="60">
        <v>1</v>
      </c>
      <c r="Y43" s="115"/>
      <c r="Z43" s="115"/>
      <c r="AA43" s="115"/>
      <c r="AB43" s="115"/>
      <c r="AC43" s="115">
        <v>6</v>
      </c>
      <c r="AD43" s="115">
        <v>6</v>
      </c>
      <c r="AE43" s="110">
        <f t="shared" ref="AE43:AE47" si="118">Y43+AA43+AC43</f>
        <v>6</v>
      </c>
      <c r="AF43" s="110">
        <f t="shared" ref="AF43:AF47" si="119">Z43+AB43+AD43</f>
        <v>6</v>
      </c>
      <c r="AG43" s="118"/>
      <c r="AH43" s="118"/>
      <c r="AI43" s="118">
        <v>1</v>
      </c>
      <c r="AJ43" s="118">
        <v>1</v>
      </c>
      <c r="AK43" s="118">
        <v>9</v>
      </c>
      <c r="AL43" s="118">
        <v>6</v>
      </c>
      <c r="AM43" s="111">
        <f t="shared" ref="AM43:AM47" si="120">AG43+AI43+AK43</f>
        <v>10</v>
      </c>
      <c r="AN43" s="111">
        <f t="shared" ref="AN43:AN47" si="121">SUM(AH43+AJ43+AL43)</f>
        <v>7</v>
      </c>
      <c r="AO43" s="116"/>
      <c r="AP43" s="116"/>
      <c r="AQ43" s="116"/>
      <c r="AR43" s="116"/>
      <c r="AS43" s="116"/>
      <c r="AT43" s="116"/>
      <c r="AU43" s="116">
        <v>2</v>
      </c>
      <c r="AV43" s="116">
        <v>2</v>
      </c>
      <c r="AW43" s="116">
        <v>2</v>
      </c>
      <c r="AX43" s="116">
        <v>2</v>
      </c>
      <c r="AY43" s="116">
        <v>2</v>
      </c>
      <c r="AZ43" s="116">
        <v>2</v>
      </c>
      <c r="BA43" s="116">
        <v>2</v>
      </c>
      <c r="BB43" s="116">
        <v>2</v>
      </c>
      <c r="BC43" s="116"/>
      <c r="BD43" s="116"/>
      <c r="BE43" s="116"/>
      <c r="BF43" s="116"/>
      <c r="BG43" s="116">
        <v>3</v>
      </c>
      <c r="BH43" s="116">
        <v>3</v>
      </c>
      <c r="BI43" s="116">
        <v>1</v>
      </c>
      <c r="BJ43" s="116">
        <v>1</v>
      </c>
      <c r="BK43" s="116"/>
      <c r="BL43" s="116"/>
      <c r="BM43" s="116"/>
      <c r="BN43" s="116"/>
      <c r="BO43" s="116">
        <v>1</v>
      </c>
      <c r="BP43" s="116">
        <v>0</v>
      </c>
      <c r="BQ43" s="116">
        <v>1</v>
      </c>
      <c r="BR43" s="116">
        <v>1</v>
      </c>
      <c r="BS43" s="116">
        <v>2</v>
      </c>
      <c r="BT43" s="116">
        <v>0</v>
      </c>
      <c r="BU43" s="116"/>
      <c r="BV43" s="116"/>
      <c r="BW43" s="116"/>
      <c r="BX43" s="116"/>
      <c r="BY43" s="117">
        <v>2</v>
      </c>
      <c r="BZ43" s="117">
        <v>2</v>
      </c>
      <c r="CA43" s="117">
        <v>5</v>
      </c>
      <c r="CB43" s="117">
        <v>5</v>
      </c>
      <c r="CC43" s="117">
        <v>4</v>
      </c>
      <c r="CD43" s="117">
        <v>4</v>
      </c>
      <c r="CE43" s="117">
        <v>2</v>
      </c>
      <c r="CF43" s="117">
        <v>2</v>
      </c>
      <c r="CG43" s="117">
        <v>1</v>
      </c>
      <c r="CH43" s="117">
        <v>0</v>
      </c>
      <c r="CI43" s="117">
        <v>2</v>
      </c>
      <c r="CJ43" s="117">
        <v>0</v>
      </c>
      <c r="CK43" s="50">
        <f t="shared" si="0"/>
        <v>16</v>
      </c>
      <c r="CL43" s="50">
        <f t="shared" si="0"/>
        <v>13</v>
      </c>
      <c r="CM43" s="50">
        <f t="shared" si="1"/>
        <v>16</v>
      </c>
      <c r="CN43" s="50">
        <f t="shared" si="1"/>
        <v>13</v>
      </c>
      <c r="CO43" s="147" t="str">
        <f t="shared" si="2"/>
        <v>Mire</v>
      </c>
      <c r="CP43" s="147" t="str">
        <f t="shared" si="3"/>
        <v>Mire</v>
      </c>
      <c r="CQ43" s="147" t="str">
        <f t="shared" si="4"/>
        <v>Mire</v>
      </c>
      <c r="CR43" s="148" t="str">
        <f t="shared" si="5"/>
        <v>Mire</v>
      </c>
    </row>
    <row r="44" spans="1:96" ht="14.1" customHeight="1">
      <c r="A44" s="3" t="s">
        <v>402</v>
      </c>
      <c r="B44" s="31" t="s">
        <v>403</v>
      </c>
      <c r="C44" s="27" t="s">
        <v>678</v>
      </c>
      <c r="D44" s="27">
        <v>49</v>
      </c>
      <c r="E44" s="27" t="s">
        <v>679</v>
      </c>
      <c r="F44" s="27" t="s">
        <v>297</v>
      </c>
      <c r="G44" s="27" t="s">
        <v>297</v>
      </c>
      <c r="H44" s="44" t="s">
        <v>400</v>
      </c>
      <c r="I44" s="32" t="s">
        <v>404</v>
      </c>
      <c r="J44" s="44" t="s">
        <v>352</v>
      </c>
      <c r="K44" s="44" t="s">
        <v>353</v>
      </c>
      <c r="L44" s="27" t="s">
        <v>300</v>
      </c>
      <c r="M44" s="33" t="s">
        <v>301</v>
      </c>
      <c r="N44" s="33" t="s">
        <v>302</v>
      </c>
      <c r="O44" s="27"/>
      <c r="P44" s="28" t="s">
        <v>303</v>
      </c>
      <c r="Q44" s="143">
        <f t="shared" si="65"/>
        <v>13</v>
      </c>
      <c r="R44" s="143">
        <f t="shared" si="65"/>
        <v>8</v>
      </c>
      <c r="S44" s="114">
        <v>1</v>
      </c>
      <c r="T44" s="114">
        <v>0</v>
      </c>
      <c r="U44" s="60"/>
      <c r="V44" s="60"/>
      <c r="W44" s="60"/>
      <c r="X44" s="60">
        <v>1</v>
      </c>
      <c r="Y44" s="115"/>
      <c r="Z44" s="115"/>
      <c r="AA44" s="115"/>
      <c r="AB44" s="115"/>
      <c r="AC44" s="115">
        <v>5</v>
      </c>
      <c r="AD44" s="115">
        <v>5</v>
      </c>
      <c r="AE44" s="110">
        <f t="shared" si="118"/>
        <v>5</v>
      </c>
      <c r="AF44" s="110">
        <f t="shared" si="119"/>
        <v>5</v>
      </c>
      <c r="AG44" s="118"/>
      <c r="AH44" s="118"/>
      <c r="AI44" s="118"/>
      <c r="AJ44" s="118"/>
      <c r="AK44" s="118">
        <v>8</v>
      </c>
      <c r="AL44" s="118">
        <v>3</v>
      </c>
      <c r="AM44" s="111">
        <f t="shared" si="120"/>
        <v>8</v>
      </c>
      <c r="AN44" s="111">
        <f t="shared" si="121"/>
        <v>3</v>
      </c>
      <c r="AO44" s="116"/>
      <c r="AP44" s="116"/>
      <c r="AQ44" s="116">
        <v>1</v>
      </c>
      <c r="AR44" s="116">
        <v>1</v>
      </c>
      <c r="AS44" s="116"/>
      <c r="AT44" s="116"/>
      <c r="AU44" s="116"/>
      <c r="AV44" s="116"/>
      <c r="AW44" s="116"/>
      <c r="AX44" s="116"/>
      <c r="AY44" s="116"/>
      <c r="AZ44" s="116"/>
      <c r="BA44" s="116">
        <v>3</v>
      </c>
      <c r="BB44" s="116">
        <v>3</v>
      </c>
      <c r="BC44" s="116">
        <v>2</v>
      </c>
      <c r="BD44" s="116">
        <v>1</v>
      </c>
      <c r="BE44" s="116">
        <v>1</v>
      </c>
      <c r="BF44" s="116">
        <v>1</v>
      </c>
      <c r="BG44" s="116">
        <v>1</v>
      </c>
      <c r="BH44" s="116">
        <v>1</v>
      </c>
      <c r="BI44" s="116">
        <v>1</v>
      </c>
      <c r="BJ44" s="116">
        <v>1</v>
      </c>
      <c r="BK44" s="116">
        <v>1</v>
      </c>
      <c r="BL44" s="116">
        <v>0</v>
      </c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>
        <v>3</v>
      </c>
      <c r="BX44" s="116">
        <v>0</v>
      </c>
      <c r="BY44" s="117">
        <v>3</v>
      </c>
      <c r="BZ44" s="117">
        <v>3</v>
      </c>
      <c r="CA44" s="117"/>
      <c r="CB44" s="117"/>
      <c r="CC44" s="117">
        <v>3</v>
      </c>
      <c r="CD44" s="117">
        <v>2</v>
      </c>
      <c r="CE44" s="117">
        <v>2</v>
      </c>
      <c r="CF44" s="117">
        <v>2</v>
      </c>
      <c r="CG44" s="117">
        <v>2</v>
      </c>
      <c r="CH44" s="117">
        <v>1</v>
      </c>
      <c r="CI44" s="117">
        <v>3</v>
      </c>
      <c r="CJ44" s="117">
        <v>0</v>
      </c>
      <c r="CK44" s="50">
        <f t="shared" si="0"/>
        <v>13</v>
      </c>
      <c r="CL44" s="50">
        <f t="shared" si="0"/>
        <v>8</v>
      </c>
      <c r="CM44" s="50">
        <f t="shared" si="1"/>
        <v>13</v>
      </c>
      <c r="CN44" s="50">
        <f t="shared" si="1"/>
        <v>8</v>
      </c>
      <c r="CO44" s="147" t="str">
        <f t="shared" si="2"/>
        <v>Mire</v>
      </c>
      <c r="CP44" s="147" t="str">
        <f t="shared" si="3"/>
        <v>Mire</v>
      </c>
      <c r="CQ44" s="147" t="str">
        <f t="shared" si="4"/>
        <v>Mire</v>
      </c>
      <c r="CR44" s="148" t="str">
        <f t="shared" si="5"/>
        <v>Mire</v>
      </c>
    </row>
    <row r="45" spans="1:96" ht="14.1" customHeight="1">
      <c r="A45" s="3" t="s">
        <v>405</v>
      </c>
      <c r="B45" s="31" t="s">
        <v>406</v>
      </c>
      <c r="C45" s="27" t="s">
        <v>678</v>
      </c>
      <c r="D45" s="27">
        <v>41</v>
      </c>
      <c r="E45" s="27" t="s">
        <v>679</v>
      </c>
      <c r="F45" s="27" t="s">
        <v>297</v>
      </c>
      <c r="G45" s="27" t="s">
        <v>297</v>
      </c>
      <c r="H45" s="44" t="s">
        <v>400</v>
      </c>
      <c r="I45" s="31" t="s">
        <v>407</v>
      </c>
      <c r="J45" s="44" t="s">
        <v>352</v>
      </c>
      <c r="K45" s="44" t="s">
        <v>353</v>
      </c>
      <c r="L45" s="27" t="s">
        <v>300</v>
      </c>
      <c r="M45" s="33" t="s">
        <v>301</v>
      </c>
      <c r="N45" s="33" t="s">
        <v>302</v>
      </c>
      <c r="O45" s="27"/>
      <c r="P45" s="28" t="s">
        <v>303</v>
      </c>
      <c r="Q45" s="143">
        <f t="shared" si="65"/>
        <v>9</v>
      </c>
      <c r="R45" s="143">
        <f t="shared" si="65"/>
        <v>6</v>
      </c>
      <c r="S45" s="114">
        <v>1</v>
      </c>
      <c r="T45" s="114">
        <v>0</v>
      </c>
      <c r="U45" s="60"/>
      <c r="V45" s="60"/>
      <c r="W45" s="60"/>
      <c r="X45" s="60"/>
      <c r="Y45" s="115"/>
      <c r="Z45" s="115"/>
      <c r="AA45" s="115"/>
      <c r="AB45" s="115"/>
      <c r="AC45" s="115">
        <v>2</v>
      </c>
      <c r="AD45" s="115">
        <v>2</v>
      </c>
      <c r="AE45" s="110">
        <f t="shared" si="118"/>
        <v>2</v>
      </c>
      <c r="AF45" s="110">
        <f t="shared" si="119"/>
        <v>2</v>
      </c>
      <c r="AG45" s="118"/>
      <c r="AH45" s="118"/>
      <c r="AI45" s="118"/>
      <c r="AJ45" s="118"/>
      <c r="AK45" s="118">
        <v>7</v>
      </c>
      <c r="AL45" s="118">
        <v>4</v>
      </c>
      <c r="AM45" s="111">
        <f t="shared" si="120"/>
        <v>7</v>
      </c>
      <c r="AN45" s="111">
        <f t="shared" si="121"/>
        <v>4</v>
      </c>
      <c r="AO45" s="116"/>
      <c r="AP45" s="116"/>
      <c r="AQ45" s="116"/>
      <c r="AR45" s="116"/>
      <c r="AS45" s="116"/>
      <c r="AT45" s="116"/>
      <c r="AU45" s="116">
        <v>3</v>
      </c>
      <c r="AV45" s="116">
        <v>2</v>
      </c>
      <c r="AW45" s="116"/>
      <c r="AX45" s="116"/>
      <c r="AY45" s="116">
        <v>2</v>
      </c>
      <c r="AZ45" s="116">
        <v>1</v>
      </c>
      <c r="BA45" s="116"/>
      <c r="BB45" s="116"/>
      <c r="BC45" s="116">
        <v>1</v>
      </c>
      <c r="BD45" s="116">
        <v>1</v>
      </c>
      <c r="BE45" s="116">
        <v>1</v>
      </c>
      <c r="BF45" s="116">
        <v>1</v>
      </c>
      <c r="BG45" s="116">
        <v>1</v>
      </c>
      <c r="BH45" s="116">
        <v>0</v>
      </c>
      <c r="BI45" s="116"/>
      <c r="BJ45" s="116"/>
      <c r="BK45" s="116"/>
      <c r="BL45" s="116"/>
      <c r="BM45" s="116">
        <v>1</v>
      </c>
      <c r="BN45" s="116">
        <v>1</v>
      </c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>
        <v>5</v>
      </c>
      <c r="BZ45" s="117">
        <v>3</v>
      </c>
      <c r="CA45" s="117"/>
      <c r="CB45" s="117"/>
      <c r="CC45" s="117">
        <v>2</v>
      </c>
      <c r="CD45" s="117">
        <v>1</v>
      </c>
      <c r="CE45" s="117">
        <v>1</v>
      </c>
      <c r="CF45" s="117">
        <v>1</v>
      </c>
      <c r="CG45" s="117"/>
      <c r="CH45" s="117"/>
      <c r="CI45" s="117">
        <v>1</v>
      </c>
      <c r="CJ45" s="117">
        <v>1</v>
      </c>
      <c r="CK45" s="50">
        <f t="shared" si="0"/>
        <v>9</v>
      </c>
      <c r="CL45" s="50">
        <f t="shared" si="0"/>
        <v>6</v>
      </c>
      <c r="CM45" s="50">
        <f t="shared" si="1"/>
        <v>9</v>
      </c>
      <c r="CN45" s="50">
        <f t="shared" si="1"/>
        <v>6</v>
      </c>
      <c r="CO45" s="147" t="str">
        <f t="shared" si="2"/>
        <v>Mire</v>
      </c>
      <c r="CP45" s="147" t="str">
        <f t="shared" si="3"/>
        <v>Mire</v>
      </c>
      <c r="CQ45" s="147" t="str">
        <f t="shared" si="4"/>
        <v>Mire</v>
      </c>
      <c r="CR45" s="148" t="str">
        <f t="shared" si="5"/>
        <v>Mire</v>
      </c>
    </row>
    <row r="46" spans="1:96" ht="14.1" customHeight="1">
      <c r="A46" s="3" t="s">
        <v>408</v>
      </c>
      <c r="B46" s="31" t="s">
        <v>406</v>
      </c>
      <c r="C46" s="27" t="s">
        <v>678</v>
      </c>
      <c r="D46" s="27">
        <v>41</v>
      </c>
      <c r="E46" s="27" t="s">
        <v>679</v>
      </c>
      <c r="F46" s="27" t="s">
        <v>297</v>
      </c>
      <c r="G46" s="27" t="s">
        <v>297</v>
      </c>
      <c r="H46" s="44" t="s">
        <v>400</v>
      </c>
      <c r="I46" s="31" t="s">
        <v>409</v>
      </c>
      <c r="J46" s="44" t="s">
        <v>352</v>
      </c>
      <c r="K46" s="44" t="s">
        <v>353</v>
      </c>
      <c r="L46" s="27" t="s">
        <v>300</v>
      </c>
      <c r="M46" s="33" t="s">
        <v>50</v>
      </c>
      <c r="N46" s="33" t="s">
        <v>315</v>
      </c>
      <c r="O46" s="27" t="s">
        <v>405</v>
      </c>
      <c r="P46" s="28" t="s">
        <v>303</v>
      </c>
      <c r="Q46" s="143">
        <f t="shared" si="65"/>
        <v>2</v>
      </c>
      <c r="R46" s="143">
        <f t="shared" si="65"/>
        <v>0</v>
      </c>
      <c r="S46" s="114"/>
      <c r="T46" s="114"/>
      <c r="U46" s="60"/>
      <c r="V46" s="60"/>
      <c r="W46" s="60"/>
      <c r="X46" s="60"/>
      <c r="Y46" s="115"/>
      <c r="Z46" s="115"/>
      <c r="AA46" s="115">
        <v>2</v>
      </c>
      <c r="AB46" s="115">
        <v>0</v>
      </c>
      <c r="AC46" s="115"/>
      <c r="AD46" s="115"/>
      <c r="AE46" s="110">
        <f t="shared" si="118"/>
        <v>2</v>
      </c>
      <c r="AF46" s="110">
        <f t="shared" si="119"/>
        <v>0</v>
      </c>
      <c r="AG46" s="118"/>
      <c r="AH46" s="118"/>
      <c r="AI46" s="118"/>
      <c r="AJ46" s="118"/>
      <c r="AK46" s="118"/>
      <c r="AL46" s="118"/>
      <c r="AM46" s="111">
        <f t="shared" si="120"/>
        <v>0</v>
      </c>
      <c r="AN46" s="111">
        <f t="shared" si="121"/>
        <v>0</v>
      </c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>
        <v>1</v>
      </c>
      <c r="BN46" s="116">
        <v>0</v>
      </c>
      <c r="BO46" s="116"/>
      <c r="BP46" s="116"/>
      <c r="BQ46" s="116"/>
      <c r="BR46" s="116"/>
      <c r="BS46" s="116"/>
      <c r="BT46" s="116"/>
      <c r="BU46" s="116">
        <v>1</v>
      </c>
      <c r="BV46" s="116">
        <v>0</v>
      </c>
      <c r="BW46" s="116"/>
      <c r="BX46" s="116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>
        <v>2</v>
      </c>
      <c r="CJ46" s="117">
        <v>0</v>
      </c>
      <c r="CK46" s="50">
        <f t="shared" si="0"/>
        <v>2</v>
      </c>
      <c r="CL46" s="50">
        <f t="shared" si="0"/>
        <v>0</v>
      </c>
      <c r="CM46" s="50">
        <f t="shared" si="1"/>
        <v>2</v>
      </c>
      <c r="CN46" s="50">
        <f t="shared" si="1"/>
        <v>0</v>
      </c>
      <c r="CO46" s="147" t="str">
        <f t="shared" si="2"/>
        <v>Mire</v>
      </c>
      <c r="CP46" s="147" t="str">
        <f t="shared" si="3"/>
        <v>Mire</v>
      </c>
      <c r="CQ46" s="147" t="str">
        <f t="shared" si="4"/>
        <v>Mire</v>
      </c>
      <c r="CR46" s="148" t="str">
        <f t="shared" si="5"/>
        <v>Mire</v>
      </c>
    </row>
    <row r="47" spans="1:96" ht="14.1" customHeight="1">
      <c r="A47" s="3" t="s">
        <v>410</v>
      </c>
      <c r="B47" s="31" t="s">
        <v>411</v>
      </c>
      <c r="C47" s="27" t="s">
        <v>678</v>
      </c>
      <c r="D47" s="27">
        <v>58</v>
      </c>
      <c r="E47" s="27" t="s">
        <v>679</v>
      </c>
      <c r="F47" s="27" t="s">
        <v>297</v>
      </c>
      <c r="G47" s="27" t="s">
        <v>297</v>
      </c>
      <c r="H47" s="44" t="s">
        <v>400</v>
      </c>
      <c r="I47" s="31" t="s">
        <v>412</v>
      </c>
      <c r="J47" s="44" t="s">
        <v>352</v>
      </c>
      <c r="K47" s="44" t="s">
        <v>353</v>
      </c>
      <c r="L47" s="27" t="s">
        <v>300</v>
      </c>
      <c r="M47" s="33" t="s">
        <v>339</v>
      </c>
      <c r="N47" s="33" t="s">
        <v>340</v>
      </c>
      <c r="O47" s="27"/>
      <c r="P47" s="28" t="s">
        <v>303</v>
      </c>
      <c r="Q47" s="143">
        <f t="shared" si="65"/>
        <v>26</v>
      </c>
      <c r="R47" s="143">
        <f t="shared" si="65"/>
        <v>25</v>
      </c>
      <c r="S47" s="114">
        <v>1</v>
      </c>
      <c r="T47" s="114">
        <v>1</v>
      </c>
      <c r="U47" s="60"/>
      <c r="V47" s="60"/>
      <c r="W47" s="60"/>
      <c r="X47" s="60"/>
      <c r="Y47" s="115"/>
      <c r="Z47" s="115"/>
      <c r="AA47" s="115">
        <v>1</v>
      </c>
      <c r="AB47" s="115">
        <v>1</v>
      </c>
      <c r="AC47" s="115">
        <v>10</v>
      </c>
      <c r="AD47" s="115">
        <v>10</v>
      </c>
      <c r="AE47" s="110">
        <f t="shared" si="118"/>
        <v>11</v>
      </c>
      <c r="AF47" s="110">
        <f t="shared" si="119"/>
        <v>11</v>
      </c>
      <c r="AG47" s="118"/>
      <c r="AH47" s="118"/>
      <c r="AI47" s="118">
        <v>1</v>
      </c>
      <c r="AJ47" s="118">
        <v>1</v>
      </c>
      <c r="AK47" s="118">
        <v>14</v>
      </c>
      <c r="AL47" s="118">
        <v>13</v>
      </c>
      <c r="AM47" s="111">
        <f t="shared" si="120"/>
        <v>15</v>
      </c>
      <c r="AN47" s="111">
        <f t="shared" si="121"/>
        <v>14</v>
      </c>
      <c r="AO47" s="116"/>
      <c r="AP47" s="116"/>
      <c r="AQ47" s="116">
        <v>1</v>
      </c>
      <c r="AR47" s="116">
        <v>1</v>
      </c>
      <c r="AS47" s="116"/>
      <c r="AT47" s="116"/>
      <c r="AU47" s="116">
        <v>3</v>
      </c>
      <c r="AV47" s="116">
        <v>3</v>
      </c>
      <c r="AW47" s="116">
        <v>2</v>
      </c>
      <c r="AX47" s="116">
        <v>2</v>
      </c>
      <c r="AY47" s="116">
        <v>5</v>
      </c>
      <c r="AZ47" s="116">
        <v>5</v>
      </c>
      <c r="BA47" s="116">
        <v>5</v>
      </c>
      <c r="BB47" s="116">
        <v>5</v>
      </c>
      <c r="BC47" s="116">
        <v>3</v>
      </c>
      <c r="BD47" s="116">
        <v>3</v>
      </c>
      <c r="BE47" s="116">
        <v>3</v>
      </c>
      <c r="BF47" s="116">
        <v>3</v>
      </c>
      <c r="BG47" s="116"/>
      <c r="BH47" s="116"/>
      <c r="BI47" s="116"/>
      <c r="BJ47" s="116"/>
      <c r="BK47" s="116">
        <v>1</v>
      </c>
      <c r="BL47" s="116">
        <v>1</v>
      </c>
      <c r="BM47" s="116"/>
      <c r="BN47" s="116"/>
      <c r="BO47" s="116"/>
      <c r="BP47" s="116"/>
      <c r="BQ47" s="116">
        <v>1</v>
      </c>
      <c r="BR47" s="116">
        <v>1</v>
      </c>
      <c r="BS47" s="116">
        <v>2</v>
      </c>
      <c r="BT47" s="116">
        <v>1</v>
      </c>
      <c r="BU47" s="116"/>
      <c r="BV47" s="116"/>
      <c r="BW47" s="116"/>
      <c r="BX47" s="116"/>
      <c r="BY47" s="117">
        <v>3</v>
      </c>
      <c r="BZ47" s="117">
        <v>3</v>
      </c>
      <c r="CA47" s="117">
        <v>7</v>
      </c>
      <c r="CB47" s="117">
        <v>7</v>
      </c>
      <c r="CC47" s="117">
        <v>9</v>
      </c>
      <c r="CD47" s="117">
        <v>8</v>
      </c>
      <c r="CE47" s="117">
        <v>4</v>
      </c>
      <c r="CF47" s="117">
        <v>4</v>
      </c>
      <c r="CG47" s="117">
        <v>1</v>
      </c>
      <c r="CH47" s="117">
        <v>1</v>
      </c>
      <c r="CI47" s="117">
        <v>2</v>
      </c>
      <c r="CJ47" s="117">
        <v>2</v>
      </c>
      <c r="CK47" s="50">
        <f t="shared" si="0"/>
        <v>26</v>
      </c>
      <c r="CL47" s="50">
        <f t="shared" si="0"/>
        <v>25</v>
      </c>
      <c r="CM47" s="50">
        <f t="shared" si="1"/>
        <v>26</v>
      </c>
      <c r="CN47" s="50">
        <f t="shared" si="1"/>
        <v>25</v>
      </c>
      <c r="CO47" s="147" t="str">
        <f t="shared" si="2"/>
        <v>Mire</v>
      </c>
      <c r="CP47" s="147" t="str">
        <f t="shared" si="3"/>
        <v>Mire</v>
      </c>
      <c r="CQ47" s="147" t="str">
        <f t="shared" si="4"/>
        <v>Mire</v>
      </c>
      <c r="CR47" s="148" t="str">
        <f t="shared" si="5"/>
        <v>Mire</v>
      </c>
    </row>
    <row r="48" spans="1:96" ht="14.1" customHeight="1">
      <c r="A48" s="3" t="s">
        <v>686</v>
      </c>
      <c r="B48" s="31" t="s">
        <v>414</v>
      </c>
      <c r="C48" s="27" t="s">
        <v>678</v>
      </c>
      <c r="D48" s="27">
        <v>64</v>
      </c>
      <c r="E48" s="27" t="s">
        <v>679</v>
      </c>
      <c r="F48" s="27" t="s">
        <v>297</v>
      </c>
      <c r="G48" s="27" t="s">
        <v>297</v>
      </c>
      <c r="H48" s="44" t="s">
        <v>415</v>
      </c>
      <c r="I48" s="53" t="s">
        <v>416</v>
      </c>
      <c r="J48" s="44" t="s">
        <v>298</v>
      </c>
      <c r="K48" s="44" t="s">
        <v>299</v>
      </c>
      <c r="L48" s="27" t="s">
        <v>300</v>
      </c>
      <c r="M48" s="33" t="s">
        <v>339</v>
      </c>
      <c r="N48" s="33" t="s">
        <v>340</v>
      </c>
      <c r="O48" s="27"/>
      <c r="P48" s="28" t="s">
        <v>303</v>
      </c>
      <c r="Q48" s="143">
        <f t="shared" si="65"/>
        <v>26</v>
      </c>
      <c r="R48" s="143">
        <f t="shared" si="65"/>
        <v>22</v>
      </c>
      <c r="S48" s="114">
        <v>1</v>
      </c>
      <c r="T48" s="114">
        <v>1</v>
      </c>
      <c r="U48" s="60"/>
      <c r="V48" s="60"/>
      <c r="W48" s="60"/>
      <c r="X48" s="60">
        <v>1</v>
      </c>
      <c r="Y48" s="115"/>
      <c r="Z48" s="115"/>
      <c r="AA48" s="115">
        <v>2</v>
      </c>
      <c r="AB48" s="115">
        <v>1</v>
      </c>
      <c r="AC48" s="115">
        <v>9</v>
      </c>
      <c r="AD48" s="115">
        <v>9</v>
      </c>
      <c r="AE48" s="110">
        <f t="shared" ref="AE48:AE54" si="122">Y48+AA48+AC48</f>
        <v>11</v>
      </c>
      <c r="AF48" s="110">
        <f t="shared" ref="AF48:AF54" si="123">Z48+AB48+AD48</f>
        <v>10</v>
      </c>
      <c r="AG48" s="118">
        <v>1</v>
      </c>
      <c r="AH48" s="118">
        <v>0</v>
      </c>
      <c r="AI48" s="118">
        <v>1</v>
      </c>
      <c r="AJ48" s="118">
        <v>0</v>
      </c>
      <c r="AK48" s="118">
        <v>13</v>
      </c>
      <c r="AL48" s="118">
        <v>12</v>
      </c>
      <c r="AM48" s="111">
        <f t="shared" ref="AM48:AM54" si="124">AG48+AI48+AK48</f>
        <v>15</v>
      </c>
      <c r="AN48" s="111">
        <f t="shared" ref="AN48:AN54" si="125">SUM(AH48+AJ48+AL48)</f>
        <v>12</v>
      </c>
      <c r="AO48" s="116"/>
      <c r="AP48" s="116"/>
      <c r="AQ48" s="116"/>
      <c r="AR48" s="116"/>
      <c r="AS48" s="116"/>
      <c r="AT48" s="116"/>
      <c r="AU48" s="116">
        <v>2</v>
      </c>
      <c r="AV48" s="116">
        <v>2</v>
      </c>
      <c r="AW48" s="116">
        <v>2</v>
      </c>
      <c r="AX48" s="116">
        <v>2</v>
      </c>
      <c r="AY48" s="116">
        <v>4</v>
      </c>
      <c r="AZ48" s="116">
        <v>3</v>
      </c>
      <c r="BA48" s="116">
        <v>1</v>
      </c>
      <c r="BB48" s="116">
        <v>1</v>
      </c>
      <c r="BC48" s="116">
        <v>5</v>
      </c>
      <c r="BD48" s="116">
        <v>5</v>
      </c>
      <c r="BE48" s="116">
        <v>3</v>
      </c>
      <c r="BF48" s="116">
        <v>3</v>
      </c>
      <c r="BG48" s="116">
        <v>1</v>
      </c>
      <c r="BH48" s="116">
        <v>1</v>
      </c>
      <c r="BI48" s="116">
        <v>2</v>
      </c>
      <c r="BJ48" s="116">
        <v>2</v>
      </c>
      <c r="BK48" s="116">
        <v>1</v>
      </c>
      <c r="BL48" s="116">
        <v>1</v>
      </c>
      <c r="BM48" s="116">
        <v>1</v>
      </c>
      <c r="BN48" s="116">
        <v>1</v>
      </c>
      <c r="BO48" s="116"/>
      <c r="BP48" s="116"/>
      <c r="BQ48" s="116">
        <v>1</v>
      </c>
      <c r="BR48" s="116">
        <v>1</v>
      </c>
      <c r="BS48" s="116">
        <v>1</v>
      </c>
      <c r="BT48" s="116">
        <v>0</v>
      </c>
      <c r="BU48" s="116">
        <v>1</v>
      </c>
      <c r="BV48" s="116">
        <v>0</v>
      </c>
      <c r="BW48" s="116">
        <v>1</v>
      </c>
      <c r="BX48" s="116">
        <v>0</v>
      </c>
      <c r="BY48" s="117">
        <v>4</v>
      </c>
      <c r="BZ48" s="117">
        <v>4</v>
      </c>
      <c r="CA48" s="117">
        <v>6</v>
      </c>
      <c r="CB48" s="117">
        <v>6</v>
      </c>
      <c r="CC48" s="117">
        <v>7</v>
      </c>
      <c r="CD48" s="117">
        <v>6</v>
      </c>
      <c r="CE48" s="117">
        <v>2</v>
      </c>
      <c r="CF48" s="117">
        <v>2</v>
      </c>
      <c r="CG48" s="117">
        <v>2</v>
      </c>
      <c r="CH48" s="117">
        <v>2</v>
      </c>
      <c r="CI48" s="117">
        <v>5</v>
      </c>
      <c r="CJ48" s="117">
        <v>2</v>
      </c>
      <c r="CK48" s="50">
        <f t="shared" si="0"/>
        <v>26</v>
      </c>
      <c r="CL48" s="50">
        <f t="shared" si="0"/>
        <v>22</v>
      </c>
      <c r="CM48" s="50">
        <f t="shared" si="1"/>
        <v>26</v>
      </c>
      <c r="CN48" s="50">
        <f t="shared" si="1"/>
        <v>22</v>
      </c>
      <c r="CO48" s="147" t="str">
        <f t="shared" si="2"/>
        <v>Mire</v>
      </c>
      <c r="CP48" s="147" t="str">
        <f t="shared" si="3"/>
        <v>Mire</v>
      </c>
      <c r="CQ48" s="147" t="str">
        <f t="shared" si="4"/>
        <v>Mire</v>
      </c>
      <c r="CR48" s="148" t="str">
        <f t="shared" si="5"/>
        <v>Mire</v>
      </c>
    </row>
    <row r="49" spans="1:96" ht="14.1" customHeight="1">
      <c r="A49" s="3" t="s">
        <v>417</v>
      </c>
      <c r="B49" s="31" t="s">
        <v>418</v>
      </c>
      <c r="C49" s="27" t="s">
        <v>678</v>
      </c>
      <c r="D49" s="27">
        <v>50</v>
      </c>
      <c r="E49" s="27" t="s">
        <v>679</v>
      </c>
      <c r="F49" s="27" t="s">
        <v>297</v>
      </c>
      <c r="G49" s="27" t="s">
        <v>297</v>
      </c>
      <c r="H49" s="44" t="s">
        <v>415</v>
      </c>
      <c r="I49" s="29" t="s">
        <v>419</v>
      </c>
      <c r="J49" s="44" t="s">
        <v>298</v>
      </c>
      <c r="K49" s="44" t="s">
        <v>353</v>
      </c>
      <c r="L49" s="27" t="s">
        <v>300</v>
      </c>
      <c r="M49" s="33" t="s">
        <v>339</v>
      </c>
      <c r="N49" s="33" t="s">
        <v>340</v>
      </c>
      <c r="O49" s="27"/>
      <c r="P49" s="28" t="s">
        <v>303</v>
      </c>
      <c r="Q49" s="143">
        <f t="shared" si="65"/>
        <v>18</v>
      </c>
      <c r="R49" s="143">
        <f t="shared" si="65"/>
        <v>17</v>
      </c>
      <c r="S49" s="114">
        <v>1</v>
      </c>
      <c r="T49" s="114">
        <v>1</v>
      </c>
      <c r="U49" s="60"/>
      <c r="V49" s="60">
        <v>2</v>
      </c>
      <c r="W49" s="60"/>
      <c r="X49" s="60"/>
      <c r="Y49" s="115"/>
      <c r="Z49" s="115"/>
      <c r="AA49" s="115">
        <v>1</v>
      </c>
      <c r="AB49" s="115">
        <v>1</v>
      </c>
      <c r="AC49" s="115">
        <v>7</v>
      </c>
      <c r="AD49" s="115">
        <v>7</v>
      </c>
      <c r="AE49" s="110">
        <f t="shared" si="122"/>
        <v>8</v>
      </c>
      <c r="AF49" s="110">
        <f t="shared" si="123"/>
        <v>8</v>
      </c>
      <c r="AG49" s="118"/>
      <c r="AH49" s="118"/>
      <c r="AI49" s="118"/>
      <c r="AJ49" s="118"/>
      <c r="AK49" s="118">
        <v>10</v>
      </c>
      <c r="AL49" s="118">
        <v>9</v>
      </c>
      <c r="AM49" s="111">
        <f t="shared" si="124"/>
        <v>10</v>
      </c>
      <c r="AN49" s="111">
        <f t="shared" si="125"/>
        <v>9</v>
      </c>
      <c r="AO49" s="116"/>
      <c r="AP49" s="116"/>
      <c r="AQ49" s="116"/>
      <c r="AR49" s="116"/>
      <c r="AS49" s="116"/>
      <c r="AT49" s="116"/>
      <c r="AU49" s="116">
        <v>1</v>
      </c>
      <c r="AV49" s="116">
        <v>1</v>
      </c>
      <c r="AW49" s="116"/>
      <c r="AX49" s="116"/>
      <c r="AY49" s="116">
        <v>4</v>
      </c>
      <c r="AZ49" s="116">
        <v>4</v>
      </c>
      <c r="BA49" s="116">
        <v>4</v>
      </c>
      <c r="BB49" s="116">
        <v>4</v>
      </c>
      <c r="BC49" s="116">
        <v>2</v>
      </c>
      <c r="BD49" s="116">
        <v>2</v>
      </c>
      <c r="BE49" s="116">
        <v>3</v>
      </c>
      <c r="BF49" s="116">
        <v>3</v>
      </c>
      <c r="BG49" s="116">
        <v>3</v>
      </c>
      <c r="BH49" s="116">
        <v>2</v>
      </c>
      <c r="BI49" s="116"/>
      <c r="BJ49" s="116"/>
      <c r="BK49" s="116"/>
      <c r="BL49" s="116"/>
      <c r="BM49" s="116"/>
      <c r="BN49" s="116"/>
      <c r="BO49" s="116"/>
      <c r="BP49" s="116"/>
      <c r="BQ49" s="116">
        <v>1</v>
      </c>
      <c r="BR49" s="116">
        <v>1</v>
      </c>
      <c r="BS49" s="116"/>
      <c r="BT49" s="116"/>
      <c r="BU49" s="116"/>
      <c r="BV49" s="116"/>
      <c r="BW49" s="116"/>
      <c r="BX49" s="116"/>
      <c r="BY49" s="117">
        <v>2</v>
      </c>
      <c r="BZ49" s="117">
        <v>2</v>
      </c>
      <c r="CA49" s="117">
        <v>4</v>
      </c>
      <c r="CB49" s="117">
        <v>4</v>
      </c>
      <c r="CC49" s="117">
        <v>6</v>
      </c>
      <c r="CD49" s="117">
        <v>6</v>
      </c>
      <c r="CE49" s="117">
        <v>4</v>
      </c>
      <c r="CF49" s="117">
        <v>3</v>
      </c>
      <c r="CG49" s="117">
        <v>1</v>
      </c>
      <c r="CH49" s="117">
        <v>1</v>
      </c>
      <c r="CI49" s="117">
        <v>1</v>
      </c>
      <c r="CJ49" s="117">
        <v>1</v>
      </c>
      <c r="CK49" s="50">
        <f t="shared" si="0"/>
        <v>18</v>
      </c>
      <c r="CL49" s="50">
        <f t="shared" si="0"/>
        <v>17</v>
      </c>
      <c r="CM49" s="50">
        <f t="shared" si="1"/>
        <v>18</v>
      </c>
      <c r="CN49" s="50">
        <f t="shared" si="1"/>
        <v>17</v>
      </c>
      <c r="CO49" s="147" t="str">
        <f t="shared" si="2"/>
        <v>Mire</v>
      </c>
      <c r="CP49" s="147" t="str">
        <f t="shared" si="3"/>
        <v>Mire</v>
      </c>
      <c r="CQ49" s="147" t="str">
        <f t="shared" si="4"/>
        <v>Mire</v>
      </c>
      <c r="CR49" s="148" t="str">
        <f t="shared" si="5"/>
        <v>Mire</v>
      </c>
    </row>
    <row r="50" spans="1:96" ht="14.1" customHeight="1">
      <c r="A50" s="3" t="s">
        <v>420</v>
      </c>
      <c r="B50" s="31" t="s">
        <v>418</v>
      </c>
      <c r="C50" s="27" t="s">
        <v>678</v>
      </c>
      <c r="D50" s="27">
        <v>50</v>
      </c>
      <c r="E50" s="27" t="s">
        <v>679</v>
      </c>
      <c r="F50" s="27" t="s">
        <v>297</v>
      </c>
      <c r="G50" s="27" t="s">
        <v>297</v>
      </c>
      <c r="H50" s="44" t="s">
        <v>415</v>
      </c>
      <c r="I50" s="31" t="s">
        <v>421</v>
      </c>
      <c r="J50" s="44" t="s">
        <v>298</v>
      </c>
      <c r="K50" s="44" t="s">
        <v>353</v>
      </c>
      <c r="L50" s="27" t="s">
        <v>300</v>
      </c>
      <c r="M50" s="33" t="s">
        <v>50</v>
      </c>
      <c r="N50" s="33" t="s">
        <v>315</v>
      </c>
      <c r="O50" s="27" t="s">
        <v>417</v>
      </c>
      <c r="P50" s="28" t="s">
        <v>303</v>
      </c>
      <c r="Q50" s="143">
        <f t="shared" si="65"/>
        <v>1</v>
      </c>
      <c r="R50" s="143">
        <f t="shared" si="65"/>
        <v>1</v>
      </c>
      <c r="S50" s="114"/>
      <c r="T50" s="114"/>
      <c r="U50" s="60"/>
      <c r="V50" s="60"/>
      <c r="W50" s="60"/>
      <c r="X50" s="60"/>
      <c r="Y50" s="115"/>
      <c r="Z50" s="115"/>
      <c r="AA50" s="115"/>
      <c r="AB50" s="115"/>
      <c r="AC50" s="115">
        <v>1</v>
      </c>
      <c r="AD50" s="115">
        <v>1</v>
      </c>
      <c r="AE50" s="110">
        <f t="shared" si="122"/>
        <v>1</v>
      </c>
      <c r="AF50" s="110">
        <f t="shared" si="123"/>
        <v>1</v>
      </c>
      <c r="AG50" s="118"/>
      <c r="AH50" s="118"/>
      <c r="AI50" s="118"/>
      <c r="AJ50" s="118"/>
      <c r="AK50" s="118"/>
      <c r="AL50" s="118"/>
      <c r="AM50" s="111">
        <f t="shared" si="124"/>
        <v>0</v>
      </c>
      <c r="AN50" s="111">
        <f t="shared" si="125"/>
        <v>0</v>
      </c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>
        <v>1</v>
      </c>
      <c r="BB50" s="116">
        <v>1</v>
      </c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7"/>
      <c r="CA50" s="117"/>
      <c r="CB50" s="117"/>
      <c r="CC50" s="117"/>
      <c r="CD50" s="117"/>
      <c r="CE50" s="117">
        <v>1</v>
      </c>
      <c r="CF50" s="117">
        <v>1</v>
      </c>
      <c r="CG50" s="117"/>
      <c r="CH50" s="117"/>
      <c r="CI50" s="117"/>
      <c r="CJ50" s="117"/>
      <c r="CK50" s="50">
        <f t="shared" si="0"/>
        <v>1</v>
      </c>
      <c r="CL50" s="50">
        <f t="shared" si="0"/>
        <v>1</v>
      </c>
      <c r="CM50" s="50">
        <f t="shared" si="1"/>
        <v>1</v>
      </c>
      <c r="CN50" s="50">
        <f t="shared" si="1"/>
        <v>1</v>
      </c>
      <c r="CO50" s="147" t="str">
        <f t="shared" si="2"/>
        <v>Mire</v>
      </c>
      <c r="CP50" s="147" t="str">
        <f t="shared" si="3"/>
        <v>Mire</v>
      </c>
      <c r="CQ50" s="147" t="str">
        <f t="shared" si="4"/>
        <v>Mire</v>
      </c>
      <c r="CR50" s="148" t="str">
        <f t="shared" si="5"/>
        <v>Mire</v>
      </c>
    </row>
    <row r="51" spans="1:96" ht="14.1" customHeight="1">
      <c r="A51" s="3" t="s">
        <v>422</v>
      </c>
      <c r="B51" s="31" t="s">
        <v>423</v>
      </c>
      <c r="C51" s="27" t="s">
        <v>678</v>
      </c>
      <c r="D51" s="27">
        <v>50</v>
      </c>
      <c r="E51" s="27" t="s">
        <v>679</v>
      </c>
      <c r="F51" s="27" t="s">
        <v>297</v>
      </c>
      <c r="G51" s="27" t="s">
        <v>297</v>
      </c>
      <c r="H51" s="44" t="s">
        <v>415</v>
      </c>
      <c r="I51" s="31" t="s">
        <v>424</v>
      </c>
      <c r="J51" s="44" t="s">
        <v>298</v>
      </c>
      <c r="K51" s="44" t="s">
        <v>353</v>
      </c>
      <c r="L51" s="27" t="s">
        <v>300</v>
      </c>
      <c r="M51" s="33" t="s">
        <v>301</v>
      </c>
      <c r="N51" s="33" t="s">
        <v>302</v>
      </c>
      <c r="O51" s="27"/>
      <c r="P51" s="28" t="s">
        <v>303</v>
      </c>
      <c r="Q51" s="143">
        <f t="shared" si="65"/>
        <v>12</v>
      </c>
      <c r="R51" s="143">
        <f t="shared" si="65"/>
        <v>7</v>
      </c>
      <c r="S51" s="114">
        <v>1</v>
      </c>
      <c r="T51" s="114">
        <v>0</v>
      </c>
      <c r="U51" s="60"/>
      <c r="V51" s="60"/>
      <c r="W51" s="60"/>
      <c r="X51" s="60"/>
      <c r="Y51" s="115"/>
      <c r="Z51" s="115"/>
      <c r="AA51" s="115"/>
      <c r="AB51" s="115"/>
      <c r="AC51" s="115">
        <v>5</v>
      </c>
      <c r="AD51" s="115">
        <v>4</v>
      </c>
      <c r="AE51" s="110">
        <f t="shared" si="122"/>
        <v>5</v>
      </c>
      <c r="AF51" s="110">
        <f t="shared" si="123"/>
        <v>4</v>
      </c>
      <c r="AG51" s="118"/>
      <c r="AH51" s="118"/>
      <c r="AI51" s="118"/>
      <c r="AJ51" s="118"/>
      <c r="AK51" s="118">
        <v>7</v>
      </c>
      <c r="AL51" s="118">
        <v>3</v>
      </c>
      <c r="AM51" s="111">
        <f t="shared" si="124"/>
        <v>7</v>
      </c>
      <c r="AN51" s="111">
        <f t="shared" si="125"/>
        <v>3</v>
      </c>
      <c r="AO51" s="116"/>
      <c r="AP51" s="116"/>
      <c r="AQ51" s="116"/>
      <c r="AR51" s="116"/>
      <c r="AS51" s="116"/>
      <c r="AT51" s="116"/>
      <c r="AU51" s="116"/>
      <c r="AV51" s="116"/>
      <c r="AW51" s="116">
        <v>1</v>
      </c>
      <c r="AX51" s="116">
        <v>1</v>
      </c>
      <c r="AY51" s="116">
        <v>1</v>
      </c>
      <c r="AZ51" s="116">
        <v>1</v>
      </c>
      <c r="BA51" s="116">
        <v>2</v>
      </c>
      <c r="BB51" s="116">
        <v>2</v>
      </c>
      <c r="BC51" s="116">
        <v>1</v>
      </c>
      <c r="BD51" s="116">
        <v>0</v>
      </c>
      <c r="BE51" s="116"/>
      <c r="BF51" s="116"/>
      <c r="BG51" s="116"/>
      <c r="BH51" s="116"/>
      <c r="BI51" s="116">
        <v>1</v>
      </c>
      <c r="BJ51" s="116">
        <v>1</v>
      </c>
      <c r="BK51" s="116">
        <v>2</v>
      </c>
      <c r="BL51" s="116">
        <v>1</v>
      </c>
      <c r="BM51" s="116"/>
      <c r="BN51" s="116"/>
      <c r="BO51" s="116"/>
      <c r="BP51" s="116"/>
      <c r="BQ51" s="116"/>
      <c r="BR51" s="116"/>
      <c r="BS51" s="116">
        <v>1</v>
      </c>
      <c r="BT51" s="116">
        <v>1</v>
      </c>
      <c r="BU51" s="116">
        <v>1</v>
      </c>
      <c r="BV51" s="116">
        <v>0</v>
      </c>
      <c r="BW51" s="116">
        <v>2</v>
      </c>
      <c r="BX51" s="116">
        <v>0</v>
      </c>
      <c r="BY51" s="117">
        <v>3</v>
      </c>
      <c r="BZ51" s="117">
        <v>2</v>
      </c>
      <c r="CA51" s="117">
        <v>5</v>
      </c>
      <c r="CB51" s="117">
        <v>4</v>
      </c>
      <c r="CC51" s="117"/>
      <c r="CD51" s="117"/>
      <c r="CE51" s="117"/>
      <c r="CF51" s="117"/>
      <c r="CG51" s="117">
        <v>1</v>
      </c>
      <c r="CH51" s="117">
        <v>1</v>
      </c>
      <c r="CI51" s="117">
        <v>3</v>
      </c>
      <c r="CJ51" s="117">
        <v>0</v>
      </c>
      <c r="CK51" s="50">
        <f t="shared" si="0"/>
        <v>12</v>
      </c>
      <c r="CL51" s="50">
        <f t="shared" si="0"/>
        <v>7</v>
      </c>
      <c r="CM51" s="50">
        <f t="shared" si="1"/>
        <v>12</v>
      </c>
      <c r="CN51" s="50">
        <f t="shared" si="1"/>
        <v>7</v>
      </c>
      <c r="CO51" s="147" t="str">
        <f t="shared" si="2"/>
        <v>Mire</v>
      </c>
      <c r="CP51" s="147" t="str">
        <f t="shared" si="3"/>
        <v>Mire</v>
      </c>
      <c r="CQ51" s="147" t="str">
        <f t="shared" si="4"/>
        <v>Mire</v>
      </c>
      <c r="CR51" s="148" t="str">
        <f t="shared" si="5"/>
        <v>Mire</v>
      </c>
    </row>
    <row r="52" spans="1:96" ht="14.1" customHeight="1">
      <c r="A52" s="3" t="s">
        <v>425</v>
      </c>
      <c r="B52" s="31" t="s">
        <v>426</v>
      </c>
      <c r="C52" s="27" t="s">
        <v>682</v>
      </c>
      <c r="D52" s="27">
        <v>43</v>
      </c>
      <c r="E52" s="27" t="s">
        <v>679</v>
      </c>
      <c r="F52" s="27" t="s">
        <v>297</v>
      </c>
      <c r="G52" s="27" t="s">
        <v>297</v>
      </c>
      <c r="H52" s="44" t="s">
        <v>415</v>
      </c>
      <c r="I52" s="31" t="s">
        <v>427</v>
      </c>
      <c r="J52" s="44" t="s">
        <v>298</v>
      </c>
      <c r="K52" s="44" t="s">
        <v>353</v>
      </c>
      <c r="L52" s="27" t="s">
        <v>300</v>
      </c>
      <c r="M52" s="33" t="s">
        <v>301</v>
      </c>
      <c r="N52" s="33" t="s">
        <v>302</v>
      </c>
      <c r="O52" s="27"/>
      <c r="P52" s="28" t="s">
        <v>303</v>
      </c>
      <c r="Q52" s="143">
        <f t="shared" si="65"/>
        <v>15</v>
      </c>
      <c r="R52" s="143">
        <f t="shared" si="65"/>
        <v>10</v>
      </c>
      <c r="S52" s="114">
        <v>1</v>
      </c>
      <c r="T52" s="114">
        <v>1</v>
      </c>
      <c r="U52" s="60"/>
      <c r="V52" s="60"/>
      <c r="W52" s="60"/>
      <c r="X52" s="60"/>
      <c r="Y52" s="115"/>
      <c r="Z52" s="115"/>
      <c r="AA52" s="115">
        <v>4</v>
      </c>
      <c r="AB52" s="115">
        <v>2</v>
      </c>
      <c r="AC52" s="115">
        <v>1</v>
      </c>
      <c r="AD52" s="115">
        <v>1</v>
      </c>
      <c r="AE52" s="110">
        <f t="shared" si="122"/>
        <v>5</v>
      </c>
      <c r="AF52" s="110">
        <f t="shared" si="123"/>
        <v>3</v>
      </c>
      <c r="AG52" s="118"/>
      <c r="AH52" s="118"/>
      <c r="AI52" s="118">
        <v>2</v>
      </c>
      <c r="AJ52" s="118">
        <v>1</v>
      </c>
      <c r="AK52" s="118">
        <v>8</v>
      </c>
      <c r="AL52" s="118">
        <v>6</v>
      </c>
      <c r="AM52" s="111">
        <f t="shared" si="124"/>
        <v>10</v>
      </c>
      <c r="AN52" s="111">
        <f t="shared" si="125"/>
        <v>7</v>
      </c>
      <c r="AO52" s="116"/>
      <c r="AP52" s="116"/>
      <c r="AQ52" s="116"/>
      <c r="AR52" s="116"/>
      <c r="AS52" s="116"/>
      <c r="AT52" s="116"/>
      <c r="AU52" s="116"/>
      <c r="AV52" s="116"/>
      <c r="AW52" s="116">
        <v>1</v>
      </c>
      <c r="AX52" s="116">
        <v>1</v>
      </c>
      <c r="AY52" s="116">
        <v>5</v>
      </c>
      <c r="AZ52" s="116">
        <v>3</v>
      </c>
      <c r="BA52" s="116"/>
      <c r="BB52" s="116"/>
      <c r="BC52" s="116">
        <v>2</v>
      </c>
      <c r="BD52" s="116">
        <v>2</v>
      </c>
      <c r="BE52" s="116"/>
      <c r="BF52" s="116"/>
      <c r="BG52" s="116">
        <v>2</v>
      </c>
      <c r="BH52" s="116">
        <v>2</v>
      </c>
      <c r="BI52" s="116"/>
      <c r="BJ52" s="116"/>
      <c r="BK52" s="116"/>
      <c r="BL52" s="116"/>
      <c r="BM52" s="116">
        <v>2</v>
      </c>
      <c r="BN52" s="116">
        <v>2</v>
      </c>
      <c r="BO52" s="116"/>
      <c r="BP52" s="116"/>
      <c r="BQ52" s="116"/>
      <c r="BR52" s="116"/>
      <c r="BS52" s="116">
        <v>1</v>
      </c>
      <c r="BT52" s="116">
        <v>0</v>
      </c>
      <c r="BU52" s="116">
        <v>2</v>
      </c>
      <c r="BV52" s="116">
        <v>0</v>
      </c>
      <c r="BW52" s="116"/>
      <c r="BX52" s="116"/>
      <c r="BY52" s="117">
        <v>1</v>
      </c>
      <c r="BZ52" s="117">
        <v>1</v>
      </c>
      <c r="CA52" s="117">
        <v>5</v>
      </c>
      <c r="CB52" s="117">
        <v>3</v>
      </c>
      <c r="CC52" s="117">
        <v>3</v>
      </c>
      <c r="CD52" s="117">
        <v>3</v>
      </c>
      <c r="CE52" s="117"/>
      <c r="CF52" s="117"/>
      <c r="CG52" s="117">
        <v>1</v>
      </c>
      <c r="CH52" s="117">
        <v>1</v>
      </c>
      <c r="CI52" s="117">
        <v>5</v>
      </c>
      <c r="CJ52" s="117">
        <v>2</v>
      </c>
      <c r="CK52" s="50">
        <f t="shared" si="0"/>
        <v>15</v>
      </c>
      <c r="CL52" s="50">
        <f t="shared" si="0"/>
        <v>10</v>
      </c>
      <c r="CM52" s="50">
        <f t="shared" si="1"/>
        <v>15</v>
      </c>
      <c r="CN52" s="50">
        <f t="shared" si="1"/>
        <v>10</v>
      </c>
      <c r="CO52" s="147" t="str">
        <f t="shared" si="2"/>
        <v>Mire</v>
      </c>
      <c r="CP52" s="147" t="str">
        <f t="shared" si="3"/>
        <v>Mire</v>
      </c>
      <c r="CQ52" s="147" t="str">
        <f t="shared" si="4"/>
        <v>Mire</v>
      </c>
      <c r="CR52" s="148" t="str">
        <f t="shared" si="5"/>
        <v>Mire</v>
      </c>
    </row>
    <row r="53" spans="1:96" ht="14.1" customHeight="1">
      <c r="A53" s="3" t="s">
        <v>428</v>
      </c>
      <c r="B53" s="31" t="s">
        <v>429</v>
      </c>
      <c r="C53" s="27" t="s">
        <v>678</v>
      </c>
      <c r="D53" s="27">
        <v>56</v>
      </c>
      <c r="E53" s="27" t="s">
        <v>679</v>
      </c>
      <c r="F53" s="27" t="s">
        <v>297</v>
      </c>
      <c r="G53" s="27" t="s">
        <v>297</v>
      </c>
      <c r="H53" s="44" t="s">
        <v>415</v>
      </c>
      <c r="I53" s="31" t="s">
        <v>430</v>
      </c>
      <c r="J53" s="44" t="s">
        <v>298</v>
      </c>
      <c r="K53" s="44" t="s">
        <v>353</v>
      </c>
      <c r="L53" s="27" t="s">
        <v>300</v>
      </c>
      <c r="M53" s="33" t="s">
        <v>301</v>
      </c>
      <c r="N53" s="33" t="s">
        <v>302</v>
      </c>
      <c r="O53" s="27"/>
      <c r="P53" s="28" t="s">
        <v>303</v>
      </c>
      <c r="Q53" s="143">
        <f t="shared" si="65"/>
        <v>5</v>
      </c>
      <c r="R53" s="143">
        <f t="shared" si="65"/>
        <v>2</v>
      </c>
      <c r="S53" s="114">
        <v>1</v>
      </c>
      <c r="T53" s="114">
        <v>0</v>
      </c>
      <c r="U53" s="60"/>
      <c r="V53" s="60"/>
      <c r="W53" s="60"/>
      <c r="X53" s="60"/>
      <c r="Y53" s="115"/>
      <c r="Z53" s="115"/>
      <c r="AA53" s="115">
        <v>1</v>
      </c>
      <c r="AB53" s="115">
        <v>1</v>
      </c>
      <c r="AC53" s="115">
        <v>1</v>
      </c>
      <c r="AD53" s="115">
        <v>0</v>
      </c>
      <c r="AE53" s="110">
        <f t="shared" si="122"/>
        <v>2</v>
      </c>
      <c r="AF53" s="110">
        <f t="shared" si="123"/>
        <v>1</v>
      </c>
      <c r="AG53" s="118"/>
      <c r="AH53" s="118"/>
      <c r="AI53" s="118">
        <v>1</v>
      </c>
      <c r="AJ53" s="118">
        <v>1</v>
      </c>
      <c r="AK53" s="118">
        <v>2</v>
      </c>
      <c r="AL53" s="118">
        <v>0</v>
      </c>
      <c r="AM53" s="111">
        <f t="shared" si="124"/>
        <v>3</v>
      </c>
      <c r="AN53" s="111">
        <f t="shared" si="125"/>
        <v>1</v>
      </c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>
        <v>1</v>
      </c>
      <c r="BB53" s="116">
        <v>0</v>
      </c>
      <c r="BC53" s="116">
        <v>1</v>
      </c>
      <c r="BD53" s="116">
        <v>1</v>
      </c>
      <c r="BE53" s="116"/>
      <c r="BF53" s="116"/>
      <c r="BG53" s="116"/>
      <c r="BH53" s="116"/>
      <c r="BI53" s="116"/>
      <c r="BJ53" s="116"/>
      <c r="BK53" s="116"/>
      <c r="BL53" s="116"/>
      <c r="BM53" s="116">
        <v>1</v>
      </c>
      <c r="BN53" s="116">
        <v>1</v>
      </c>
      <c r="BO53" s="116">
        <v>1</v>
      </c>
      <c r="BP53" s="116">
        <v>0</v>
      </c>
      <c r="BQ53" s="116"/>
      <c r="BR53" s="116"/>
      <c r="BS53" s="116">
        <v>1</v>
      </c>
      <c r="BT53" s="116">
        <v>0</v>
      </c>
      <c r="BU53" s="116"/>
      <c r="BV53" s="116"/>
      <c r="BW53" s="116"/>
      <c r="BX53" s="116"/>
      <c r="BY53" s="117"/>
      <c r="BZ53" s="117"/>
      <c r="CA53" s="117"/>
      <c r="CB53" s="117"/>
      <c r="CC53" s="117">
        <v>2</v>
      </c>
      <c r="CD53" s="117">
        <v>1</v>
      </c>
      <c r="CE53" s="117"/>
      <c r="CF53" s="117"/>
      <c r="CG53" s="117"/>
      <c r="CH53" s="117"/>
      <c r="CI53" s="117">
        <v>3</v>
      </c>
      <c r="CJ53" s="117">
        <v>1</v>
      </c>
      <c r="CK53" s="50">
        <f t="shared" si="0"/>
        <v>5</v>
      </c>
      <c r="CL53" s="50">
        <f t="shared" si="0"/>
        <v>2</v>
      </c>
      <c r="CM53" s="50">
        <f t="shared" si="1"/>
        <v>5</v>
      </c>
      <c r="CN53" s="50">
        <f t="shared" si="1"/>
        <v>2</v>
      </c>
      <c r="CO53" s="147" t="str">
        <f t="shared" si="2"/>
        <v>Mire</v>
      </c>
      <c r="CP53" s="147" t="str">
        <f t="shared" si="3"/>
        <v>Mire</v>
      </c>
      <c r="CQ53" s="147" t="str">
        <f t="shared" si="4"/>
        <v>Mire</v>
      </c>
      <c r="CR53" s="148" t="str">
        <f t="shared" si="5"/>
        <v>Mire</v>
      </c>
    </row>
    <row r="54" spans="1:96" ht="14.1" customHeight="1">
      <c r="A54" s="3" t="s">
        <v>1217</v>
      </c>
      <c r="B54" s="31" t="s">
        <v>688</v>
      </c>
      <c r="C54" s="27" t="s">
        <v>678</v>
      </c>
      <c r="D54" s="27">
        <v>42</v>
      </c>
      <c r="E54" s="27" t="s">
        <v>679</v>
      </c>
      <c r="F54" s="27" t="s">
        <v>297</v>
      </c>
      <c r="G54" s="27" t="s">
        <v>297</v>
      </c>
      <c r="H54" s="44" t="s">
        <v>415</v>
      </c>
      <c r="I54" s="43" t="s">
        <v>433</v>
      </c>
      <c r="J54" s="44" t="s">
        <v>298</v>
      </c>
      <c r="K54" s="44" t="s">
        <v>353</v>
      </c>
      <c r="L54" s="27" t="s">
        <v>300</v>
      </c>
      <c r="M54" s="33" t="s">
        <v>301</v>
      </c>
      <c r="N54" s="33" t="s">
        <v>302</v>
      </c>
      <c r="O54" s="27"/>
      <c r="P54" s="28" t="s">
        <v>303</v>
      </c>
      <c r="Q54" s="143">
        <f t="shared" si="65"/>
        <v>4</v>
      </c>
      <c r="R54" s="143">
        <f t="shared" si="65"/>
        <v>0</v>
      </c>
      <c r="S54" s="114">
        <v>1</v>
      </c>
      <c r="T54" s="114">
        <v>0</v>
      </c>
      <c r="U54" s="60"/>
      <c r="V54" s="60"/>
      <c r="W54" s="60"/>
      <c r="X54" s="60"/>
      <c r="Y54" s="115"/>
      <c r="Z54" s="115"/>
      <c r="AA54" s="115"/>
      <c r="AB54" s="115"/>
      <c r="AC54" s="115">
        <v>1</v>
      </c>
      <c r="AD54" s="115">
        <v>0</v>
      </c>
      <c r="AE54" s="110">
        <f t="shared" si="122"/>
        <v>1</v>
      </c>
      <c r="AF54" s="110">
        <f t="shared" si="123"/>
        <v>0</v>
      </c>
      <c r="AG54" s="118"/>
      <c r="AH54" s="118"/>
      <c r="AI54" s="118"/>
      <c r="AJ54" s="118"/>
      <c r="AK54" s="118">
        <v>3</v>
      </c>
      <c r="AL54" s="118">
        <v>0</v>
      </c>
      <c r="AM54" s="111">
        <f t="shared" si="124"/>
        <v>3</v>
      </c>
      <c r="AN54" s="111">
        <f t="shared" si="125"/>
        <v>0</v>
      </c>
      <c r="AO54" s="116"/>
      <c r="AP54" s="116"/>
      <c r="AQ54" s="116"/>
      <c r="AR54" s="116"/>
      <c r="AS54" s="116">
        <v>1</v>
      </c>
      <c r="AT54" s="116">
        <v>0</v>
      </c>
      <c r="AU54" s="116"/>
      <c r="AV54" s="116"/>
      <c r="AW54" s="116"/>
      <c r="AX54" s="116"/>
      <c r="AY54" s="116"/>
      <c r="AZ54" s="116"/>
      <c r="BA54" s="116"/>
      <c r="BB54" s="116"/>
      <c r="BC54" s="116">
        <v>1</v>
      </c>
      <c r="BD54" s="116">
        <v>0</v>
      </c>
      <c r="BE54" s="116"/>
      <c r="BF54" s="116"/>
      <c r="BG54" s="116">
        <v>2</v>
      </c>
      <c r="BH54" s="116">
        <v>0</v>
      </c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>
        <v>1</v>
      </c>
      <c r="BZ54" s="117">
        <v>0</v>
      </c>
      <c r="CA54" s="117">
        <v>1</v>
      </c>
      <c r="CB54" s="117">
        <v>0</v>
      </c>
      <c r="CC54" s="117"/>
      <c r="CD54" s="117"/>
      <c r="CE54" s="117">
        <v>1</v>
      </c>
      <c r="CF54" s="117">
        <v>0</v>
      </c>
      <c r="CG54" s="117">
        <v>1</v>
      </c>
      <c r="CH54" s="117">
        <v>0</v>
      </c>
      <c r="CI54" s="117"/>
      <c r="CJ54" s="117"/>
      <c r="CK54" s="50">
        <f>AE54+AM54</f>
        <v>4</v>
      </c>
      <c r="CL54" s="50">
        <f>AF54+AN54</f>
        <v>0</v>
      </c>
      <c r="CM54" s="50">
        <f>SUM(BY54,CA54,CC54,CE54,CG54,CI54)</f>
        <v>4</v>
      </c>
      <c r="CN54" s="50">
        <f>SUM(BZ54,CB54,CD54,CF54,CH54,CJ54)</f>
        <v>0</v>
      </c>
      <c r="CO54" s="147" t="str">
        <f t="shared" si="2"/>
        <v>Mire</v>
      </c>
      <c r="CP54" s="147" t="str">
        <f t="shared" si="3"/>
        <v>Mire</v>
      </c>
      <c r="CQ54" s="147" t="str">
        <f t="shared" si="4"/>
        <v>Mire</v>
      </c>
      <c r="CR54" s="148" t="str">
        <f t="shared" si="5"/>
        <v>Mire</v>
      </c>
    </row>
    <row r="55" spans="1:96" ht="14.1" customHeight="1">
      <c r="A55" s="3" t="s">
        <v>689</v>
      </c>
      <c r="B55" s="31" t="s">
        <v>435</v>
      </c>
      <c r="C55" s="27" t="s">
        <v>678</v>
      </c>
      <c r="D55" s="27">
        <v>60</v>
      </c>
      <c r="E55" s="27" t="s">
        <v>679</v>
      </c>
      <c r="F55" s="27" t="s">
        <v>297</v>
      </c>
      <c r="G55" s="27" t="s">
        <v>297</v>
      </c>
      <c r="H55" s="44" t="s">
        <v>436</v>
      </c>
      <c r="I55" s="31" t="s">
        <v>437</v>
      </c>
      <c r="J55" s="44" t="s">
        <v>352</v>
      </c>
      <c r="K55" s="44" t="s">
        <v>353</v>
      </c>
      <c r="L55" s="27" t="s">
        <v>300</v>
      </c>
      <c r="M55" s="33" t="s">
        <v>301</v>
      </c>
      <c r="N55" s="33" t="s">
        <v>302</v>
      </c>
      <c r="O55" s="27"/>
      <c r="P55" s="28" t="s">
        <v>303</v>
      </c>
      <c r="Q55" s="143">
        <f t="shared" si="65"/>
        <v>12</v>
      </c>
      <c r="R55" s="143">
        <f t="shared" si="65"/>
        <v>7</v>
      </c>
      <c r="S55" s="114">
        <v>1</v>
      </c>
      <c r="T55" s="114">
        <v>0</v>
      </c>
      <c r="U55" s="60"/>
      <c r="V55" s="60"/>
      <c r="W55" s="60"/>
      <c r="X55" s="60"/>
      <c r="Y55" s="115"/>
      <c r="Z55" s="115"/>
      <c r="AA55" s="115">
        <v>1</v>
      </c>
      <c r="AB55" s="115">
        <v>1</v>
      </c>
      <c r="AC55" s="115">
        <v>4</v>
      </c>
      <c r="AD55" s="115">
        <v>4</v>
      </c>
      <c r="AE55" s="110">
        <f t="shared" ref="AE55" si="126">Y55+AA55+AC55</f>
        <v>5</v>
      </c>
      <c r="AF55" s="110">
        <f t="shared" ref="AF55" si="127">Z55+AB55+AD55</f>
        <v>5</v>
      </c>
      <c r="AG55" s="118"/>
      <c r="AH55" s="118"/>
      <c r="AI55" s="118">
        <v>1</v>
      </c>
      <c r="AJ55" s="118">
        <v>1</v>
      </c>
      <c r="AK55" s="118">
        <v>6</v>
      </c>
      <c r="AL55" s="118">
        <v>1</v>
      </c>
      <c r="AM55" s="111">
        <f t="shared" ref="AM55" si="128">AG55+AI55+AK55</f>
        <v>7</v>
      </c>
      <c r="AN55" s="111">
        <f t="shared" ref="AN55" si="129">SUM(AH55+AJ55+AL55)</f>
        <v>2</v>
      </c>
      <c r="AO55" s="116"/>
      <c r="AP55" s="116"/>
      <c r="AQ55" s="116"/>
      <c r="AR55" s="116"/>
      <c r="AS55" s="116"/>
      <c r="AT55" s="116"/>
      <c r="AU55" s="116"/>
      <c r="AV55" s="116"/>
      <c r="AW55" s="116">
        <v>2</v>
      </c>
      <c r="AX55" s="116">
        <v>2</v>
      </c>
      <c r="AY55" s="116">
        <v>1</v>
      </c>
      <c r="AZ55" s="116">
        <v>1</v>
      </c>
      <c r="BA55" s="116">
        <v>2</v>
      </c>
      <c r="BB55" s="116">
        <v>2</v>
      </c>
      <c r="BC55" s="116"/>
      <c r="BD55" s="116"/>
      <c r="BE55" s="116">
        <v>1</v>
      </c>
      <c r="BF55" s="116">
        <v>1</v>
      </c>
      <c r="BG55" s="116"/>
      <c r="BH55" s="116"/>
      <c r="BI55" s="116"/>
      <c r="BJ55" s="116"/>
      <c r="BK55" s="116">
        <v>1</v>
      </c>
      <c r="BL55" s="116">
        <v>0</v>
      </c>
      <c r="BM55" s="116"/>
      <c r="BN55" s="116"/>
      <c r="BO55" s="116">
        <v>2</v>
      </c>
      <c r="BP55" s="116">
        <v>1</v>
      </c>
      <c r="BQ55" s="116"/>
      <c r="BR55" s="116"/>
      <c r="BS55" s="116">
        <v>2</v>
      </c>
      <c r="BT55" s="116">
        <v>0</v>
      </c>
      <c r="BU55" s="116"/>
      <c r="BV55" s="116"/>
      <c r="BW55" s="116">
        <v>1</v>
      </c>
      <c r="BX55" s="116">
        <v>0</v>
      </c>
      <c r="BY55" s="117"/>
      <c r="BZ55" s="117"/>
      <c r="CA55" s="117">
        <v>1</v>
      </c>
      <c r="CB55" s="117">
        <v>1</v>
      </c>
      <c r="CC55" s="117">
        <v>3</v>
      </c>
      <c r="CD55" s="117">
        <v>3</v>
      </c>
      <c r="CE55" s="117">
        <v>2</v>
      </c>
      <c r="CF55" s="117">
        <v>2</v>
      </c>
      <c r="CG55" s="117">
        <v>1</v>
      </c>
      <c r="CH55" s="117">
        <v>1</v>
      </c>
      <c r="CI55" s="117">
        <v>5</v>
      </c>
      <c r="CJ55" s="117">
        <v>0</v>
      </c>
      <c r="CK55" s="50">
        <f t="shared" ref="CK55:CL117" si="130">AE55+AM55</f>
        <v>12</v>
      </c>
      <c r="CL55" s="50">
        <f t="shared" si="130"/>
        <v>7</v>
      </c>
      <c r="CM55" s="50">
        <f t="shared" ref="CM55:CN117" si="131">SUM(BY55,CA55,CC55,CE55,CG55,CI55)</f>
        <v>12</v>
      </c>
      <c r="CN55" s="50">
        <f t="shared" si="131"/>
        <v>7</v>
      </c>
      <c r="CO55" s="147" t="str">
        <f t="shared" si="2"/>
        <v>Mire</v>
      </c>
      <c r="CP55" s="147" t="str">
        <f t="shared" si="3"/>
        <v>Mire</v>
      </c>
      <c r="CQ55" s="147" t="str">
        <f t="shared" si="4"/>
        <v>Mire</v>
      </c>
      <c r="CR55" s="148" t="str">
        <f t="shared" si="5"/>
        <v>Mire</v>
      </c>
    </row>
    <row r="56" spans="1:96" ht="14.1" customHeight="1">
      <c r="A56" s="3" t="s">
        <v>438</v>
      </c>
      <c r="B56" s="32" t="s">
        <v>439</v>
      </c>
      <c r="C56" s="27" t="s">
        <v>678</v>
      </c>
      <c r="D56" s="27">
        <v>42</v>
      </c>
      <c r="E56" s="27" t="s">
        <v>679</v>
      </c>
      <c r="F56" s="28" t="s">
        <v>297</v>
      </c>
      <c r="G56" s="28" t="s">
        <v>297</v>
      </c>
      <c r="H56" s="44" t="s">
        <v>436</v>
      </c>
      <c r="I56" s="31" t="s">
        <v>436</v>
      </c>
      <c r="J56" s="44" t="s">
        <v>352</v>
      </c>
      <c r="K56" s="44" t="s">
        <v>353</v>
      </c>
      <c r="L56" s="28" t="s">
        <v>300</v>
      </c>
      <c r="M56" s="30" t="s">
        <v>339</v>
      </c>
      <c r="N56" s="30" t="s">
        <v>340</v>
      </c>
      <c r="O56" s="28"/>
      <c r="P56" s="28" t="s">
        <v>303</v>
      </c>
      <c r="Q56" s="143">
        <f t="shared" si="65"/>
        <v>22</v>
      </c>
      <c r="R56" s="143">
        <f t="shared" si="65"/>
        <v>17</v>
      </c>
      <c r="S56" s="114">
        <v>1</v>
      </c>
      <c r="T56" s="114">
        <v>0</v>
      </c>
      <c r="U56" s="60"/>
      <c r="V56" s="60"/>
      <c r="W56" s="60">
        <v>3</v>
      </c>
      <c r="X56" s="60"/>
      <c r="Y56" s="115"/>
      <c r="Z56" s="115"/>
      <c r="AA56" s="115"/>
      <c r="AB56" s="115"/>
      <c r="AC56" s="115">
        <v>9</v>
      </c>
      <c r="AD56" s="115">
        <v>8</v>
      </c>
      <c r="AE56" s="110">
        <f t="shared" ref="AE56" si="132">Y56+AA56+AC56</f>
        <v>9</v>
      </c>
      <c r="AF56" s="110">
        <f t="shared" ref="AF56" si="133">Z56+AB56+AD56</f>
        <v>8</v>
      </c>
      <c r="AG56" s="118"/>
      <c r="AH56" s="118"/>
      <c r="AI56" s="118"/>
      <c r="AJ56" s="118"/>
      <c r="AK56" s="118">
        <v>13</v>
      </c>
      <c r="AL56" s="118">
        <v>9</v>
      </c>
      <c r="AM56" s="111">
        <f t="shared" ref="AM56" si="134">AG56+AI56+AK56</f>
        <v>13</v>
      </c>
      <c r="AN56" s="111">
        <f t="shared" ref="AN56" si="135">SUM(AH56+AJ56+AL56)</f>
        <v>9</v>
      </c>
      <c r="AO56" s="116"/>
      <c r="AP56" s="116"/>
      <c r="AQ56" s="116">
        <v>1</v>
      </c>
      <c r="AR56" s="116">
        <v>1</v>
      </c>
      <c r="AS56" s="116"/>
      <c r="AT56" s="116"/>
      <c r="AU56" s="116"/>
      <c r="AV56" s="116"/>
      <c r="AW56" s="116">
        <v>2</v>
      </c>
      <c r="AX56" s="116">
        <v>2</v>
      </c>
      <c r="AY56" s="116">
        <v>3</v>
      </c>
      <c r="AZ56" s="116">
        <v>3</v>
      </c>
      <c r="BA56" s="116">
        <v>4</v>
      </c>
      <c r="BB56" s="116">
        <v>3</v>
      </c>
      <c r="BC56" s="116">
        <v>4</v>
      </c>
      <c r="BD56" s="116">
        <v>4</v>
      </c>
      <c r="BE56" s="116">
        <v>3</v>
      </c>
      <c r="BF56" s="116">
        <v>3</v>
      </c>
      <c r="BG56" s="116">
        <v>2</v>
      </c>
      <c r="BH56" s="116">
        <v>0</v>
      </c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>
        <v>2</v>
      </c>
      <c r="BT56" s="116">
        <v>1</v>
      </c>
      <c r="BU56" s="116"/>
      <c r="BV56" s="116"/>
      <c r="BW56" s="116">
        <v>1</v>
      </c>
      <c r="BX56" s="116">
        <v>0</v>
      </c>
      <c r="BY56" s="117">
        <v>7</v>
      </c>
      <c r="BZ56" s="117">
        <v>7</v>
      </c>
      <c r="CA56" s="117">
        <v>4</v>
      </c>
      <c r="CB56" s="117">
        <v>4</v>
      </c>
      <c r="CC56" s="117">
        <v>4</v>
      </c>
      <c r="CD56" s="117">
        <v>4</v>
      </c>
      <c r="CE56" s="117">
        <v>3</v>
      </c>
      <c r="CF56" s="117">
        <v>0</v>
      </c>
      <c r="CG56" s="117">
        <v>1</v>
      </c>
      <c r="CH56" s="117">
        <v>1</v>
      </c>
      <c r="CI56" s="117">
        <v>3</v>
      </c>
      <c r="CJ56" s="117">
        <v>1</v>
      </c>
      <c r="CK56" s="50">
        <f t="shared" si="130"/>
        <v>22</v>
      </c>
      <c r="CL56" s="50">
        <f t="shared" si="130"/>
        <v>17</v>
      </c>
      <c r="CM56" s="50">
        <f t="shared" si="131"/>
        <v>22</v>
      </c>
      <c r="CN56" s="50">
        <f t="shared" si="131"/>
        <v>17</v>
      </c>
      <c r="CO56" s="147" t="str">
        <f t="shared" si="2"/>
        <v>Mire</v>
      </c>
      <c r="CP56" s="147" t="str">
        <f t="shared" si="3"/>
        <v>Mire</v>
      </c>
      <c r="CQ56" s="147" t="str">
        <f t="shared" si="4"/>
        <v>Mire</v>
      </c>
      <c r="CR56" s="148" t="str">
        <f t="shared" si="5"/>
        <v>Mire</v>
      </c>
    </row>
    <row r="57" spans="1:96" ht="14.1" customHeight="1">
      <c r="A57" s="3" t="s">
        <v>440</v>
      </c>
      <c r="B57" s="31" t="s">
        <v>441</v>
      </c>
      <c r="C57" s="27" t="s">
        <v>678</v>
      </c>
      <c r="D57" s="27">
        <v>50</v>
      </c>
      <c r="E57" s="27" t="s">
        <v>679</v>
      </c>
      <c r="F57" s="28" t="s">
        <v>297</v>
      </c>
      <c r="G57" s="28" t="s">
        <v>297</v>
      </c>
      <c r="H57" s="44" t="s">
        <v>436</v>
      </c>
      <c r="I57" s="31" t="s">
        <v>442</v>
      </c>
      <c r="J57" s="44" t="s">
        <v>352</v>
      </c>
      <c r="K57" s="44" t="s">
        <v>353</v>
      </c>
      <c r="L57" s="28" t="s">
        <v>300</v>
      </c>
      <c r="M57" s="30" t="s">
        <v>301</v>
      </c>
      <c r="N57" s="30" t="s">
        <v>302</v>
      </c>
      <c r="O57" s="28"/>
      <c r="P57" s="28" t="s">
        <v>303</v>
      </c>
      <c r="Q57" s="143">
        <f t="shared" si="65"/>
        <v>20</v>
      </c>
      <c r="R57" s="143">
        <f t="shared" si="65"/>
        <v>10</v>
      </c>
      <c r="S57" s="114">
        <v>1</v>
      </c>
      <c r="T57" s="114">
        <v>0</v>
      </c>
      <c r="U57" s="60"/>
      <c r="V57" s="60"/>
      <c r="W57" s="60"/>
      <c r="X57" s="60"/>
      <c r="Y57" s="115"/>
      <c r="Z57" s="115"/>
      <c r="AA57" s="115"/>
      <c r="AB57" s="115"/>
      <c r="AC57" s="115">
        <v>6</v>
      </c>
      <c r="AD57" s="115">
        <v>4</v>
      </c>
      <c r="AE57" s="110">
        <f t="shared" ref="AE57:AE58" si="136">Y57+AA57+AC57</f>
        <v>6</v>
      </c>
      <c r="AF57" s="110">
        <f t="shared" ref="AF57:AF58" si="137">Z57+AB57+AD57</f>
        <v>4</v>
      </c>
      <c r="AG57" s="118"/>
      <c r="AH57" s="118"/>
      <c r="AI57" s="118"/>
      <c r="AJ57" s="118"/>
      <c r="AK57" s="118">
        <v>14</v>
      </c>
      <c r="AL57" s="118">
        <v>6</v>
      </c>
      <c r="AM57" s="111">
        <f t="shared" ref="AM57:AM58" si="138">AG57+AI57+AK57</f>
        <v>14</v>
      </c>
      <c r="AN57" s="111">
        <f t="shared" ref="AN57:AN58" si="139">SUM(AH57+AJ57+AL57)</f>
        <v>6</v>
      </c>
      <c r="AO57" s="116"/>
      <c r="AP57" s="116"/>
      <c r="AQ57" s="116">
        <v>2</v>
      </c>
      <c r="AR57" s="116">
        <v>1</v>
      </c>
      <c r="AS57" s="116">
        <v>1</v>
      </c>
      <c r="AT57" s="116">
        <v>1</v>
      </c>
      <c r="AU57" s="116">
        <v>1</v>
      </c>
      <c r="AV57" s="116">
        <v>1</v>
      </c>
      <c r="AW57" s="116"/>
      <c r="AX57" s="116"/>
      <c r="AY57" s="116">
        <v>4</v>
      </c>
      <c r="AZ57" s="116">
        <v>2</v>
      </c>
      <c r="BA57" s="116">
        <v>3</v>
      </c>
      <c r="BB57" s="116">
        <v>2</v>
      </c>
      <c r="BC57" s="116">
        <v>3</v>
      </c>
      <c r="BD57" s="116">
        <v>1</v>
      </c>
      <c r="BE57" s="116">
        <v>1</v>
      </c>
      <c r="BF57" s="116">
        <v>1</v>
      </c>
      <c r="BG57" s="116"/>
      <c r="BH57" s="116"/>
      <c r="BI57" s="116"/>
      <c r="BJ57" s="116"/>
      <c r="BK57" s="116">
        <v>1</v>
      </c>
      <c r="BL57" s="116">
        <v>1</v>
      </c>
      <c r="BM57" s="116"/>
      <c r="BN57" s="116"/>
      <c r="BO57" s="116"/>
      <c r="BP57" s="116"/>
      <c r="BQ57" s="116">
        <v>1</v>
      </c>
      <c r="BR57" s="116">
        <v>0</v>
      </c>
      <c r="BS57" s="116">
        <v>2</v>
      </c>
      <c r="BT57" s="116">
        <v>0</v>
      </c>
      <c r="BU57" s="116"/>
      <c r="BV57" s="116"/>
      <c r="BW57" s="116">
        <v>1</v>
      </c>
      <c r="BX57" s="116">
        <v>0</v>
      </c>
      <c r="BY57" s="117">
        <v>10</v>
      </c>
      <c r="BZ57" s="117">
        <v>6</v>
      </c>
      <c r="CA57" s="117">
        <v>2</v>
      </c>
      <c r="CB57" s="117">
        <v>2</v>
      </c>
      <c r="CC57" s="117">
        <v>2</v>
      </c>
      <c r="CD57" s="117">
        <v>1</v>
      </c>
      <c r="CE57" s="117">
        <v>2</v>
      </c>
      <c r="CF57" s="117">
        <v>1</v>
      </c>
      <c r="CG57" s="117">
        <v>1</v>
      </c>
      <c r="CH57" s="117">
        <v>0</v>
      </c>
      <c r="CI57" s="117">
        <v>3</v>
      </c>
      <c r="CJ57" s="117">
        <v>0</v>
      </c>
      <c r="CK57" s="50">
        <f t="shared" si="130"/>
        <v>20</v>
      </c>
      <c r="CL57" s="50">
        <f t="shared" si="130"/>
        <v>10</v>
      </c>
      <c r="CM57" s="50">
        <f t="shared" si="131"/>
        <v>20</v>
      </c>
      <c r="CN57" s="50">
        <f t="shared" si="131"/>
        <v>10</v>
      </c>
      <c r="CO57" s="147" t="str">
        <f t="shared" si="2"/>
        <v>Mire</v>
      </c>
      <c r="CP57" s="147" t="str">
        <f t="shared" si="3"/>
        <v>Mire</v>
      </c>
      <c r="CQ57" s="147" t="str">
        <f t="shared" si="4"/>
        <v>Mire</v>
      </c>
      <c r="CR57" s="148" t="str">
        <f t="shared" si="5"/>
        <v>Mire</v>
      </c>
    </row>
    <row r="58" spans="1:96" ht="14.1" customHeight="1">
      <c r="A58" s="3" t="s">
        <v>443</v>
      </c>
      <c r="B58" s="31" t="s">
        <v>441</v>
      </c>
      <c r="C58" s="27" t="s">
        <v>678</v>
      </c>
      <c r="D58" s="27">
        <v>50</v>
      </c>
      <c r="E58" s="27" t="s">
        <v>679</v>
      </c>
      <c r="F58" s="28" t="s">
        <v>297</v>
      </c>
      <c r="G58" s="28" t="s">
        <v>297</v>
      </c>
      <c r="H58" s="44" t="s">
        <v>436</v>
      </c>
      <c r="I58" s="31" t="s">
        <v>444</v>
      </c>
      <c r="J58" s="44" t="s">
        <v>352</v>
      </c>
      <c r="K58" s="44" t="s">
        <v>353</v>
      </c>
      <c r="L58" s="28" t="s">
        <v>300</v>
      </c>
      <c r="M58" s="30" t="s">
        <v>50</v>
      </c>
      <c r="N58" s="30" t="s">
        <v>315</v>
      </c>
      <c r="O58" s="28" t="s">
        <v>440</v>
      </c>
      <c r="P58" s="28" t="s">
        <v>303</v>
      </c>
      <c r="Q58" s="143">
        <f t="shared" si="65"/>
        <v>5</v>
      </c>
      <c r="R58" s="143">
        <f t="shared" si="65"/>
        <v>4</v>
      </c>
      <c r="S58" s="114"/>
      <c r="T58" s="114"/>
      <c r="U58" s="60"/>
      <c r="V58" s="60"/>
      <c r="W58" s="60"/>
      <c r="X58" s="60"/>
      <c r="Y58" s="115"/>
      <c r="Z58" s="115"/>
      <c r="AA58" s="115">
        <v>2</v>
      </c>
      <c r="AB58" s="115">
        <v>1</v>
      </c>
      <c r="AC58" s="115">
        <v>3</v>
      </c>
      <c r="AD58" s="115">
        <v>3</v>
      </c>
      <c r="AE58" s="110">
        <f t="shared" si="136"/>
        <v>5</v>
      </c>
      <c r="AF58" s="110">
        <f t="shared" si="137"/>
        <v>4</v>
      </c>
      <c r="AG58" s="118"/>
      <c r="AH58" s="118"/>
      <c r="AI58" s="118"/>
      <c r="AJ58" s="118"/>
      <c r="AK58" s="118"/>
      <c r="AL58" s="118"/>
      <c r="AM58" s="111">
        <f t="shared" si="138"/>
        <v>0</v>
      </c>
      <c r="AN58" s="111">
        <f t="shared" si="139"/>
        <v>0</v>
      </c>
      <c r="AO58" s="116"/>
      <c r="AP58" s="116"/>
      <c r="AQ58" s="116"/>
      <c r="AR58" s="116"/>
      <c r="AS58" s="116">
        <v>2</v>
      </c>
      <c r="AT58" s="116">
        <v>2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>
        <v>1</v>
      </c>
      <c r="BF58" s="116">
        <v>1</v>
      </c>
      <c r="BG58" s="116"/>
      <c r="BH58" s="116"/>
      <c r="BI58" s="116"/>
      <c r="BJ58" s="116"/>
      <c r="BK58" s="116"/>
      <c r="BL58" s="116"/>
      <c r="BM58" s="116">
        <v>1</v>
      </c>
      <c r="BN58" s="116">
        <v>1</v>
      </c>
      <c r="BO58" s="116"/>
      <c r="BP58" s="116"/>
      <c r="BQ58" s="116"/>
      <c r="BR58" s="116"/>
      <c r="BS58" s="116"/>
      <c r="BT58" s="116"/>
      <c r="BU58" s="116">
        <v>1</v>
      </c>
      <c r="BV58" s="116">
        <v>0</v>
      </c>
      <c r="BW58" s="116"/>
      <c r="BX58" s="116"/>
      <c r="BY58" s="117">
        <v>3</v>
      </c>
      <c r="BZ58" s="117">
        <v>3</v>
      </c>
      <c r="CA58" s="117"/>
      <c r="CB58" s="117"/>
      <c r="CC58" s="117"/>
      <c r="CD58" s="117"/>
      <c r="CE58" s="117"/>
      <c r="CF58" s="117"/>
      <c r="CG58" s="117"/>
      <c r="CH58" s="117"/>
      <c r="CI58" s="117">
        <v>2</v>
      </c>
      <c r="CJ58" s="117">
        <v>1</v>
      </c>
      <c r="CK58" s="50">
        <f t="shared" si="130"/>
        <v>5</v>
      </c>
      <c r="CL58" s="50">
        <f t="shared" si="130"/>
        <v>4</v>
      </c>
      <c r="CM58" s="50">
        <f t="shared" si="131"/>
        <v>5</v>
      </c>
      <c r="CN58" s="50">
        <f t="shared" si="131"/>
        <v>4</v>
      </c>
      <c r="CO58" s="147" t="str">
        <f t="shared" si="2"/>
        <v>Mire</v>
      </c>
      <c r="CP58" s="147" t="str">
        <f t="shared" si="3"/>
        <v>Mire</v>
      </c>
      <c r="CQ58" s="147" t="str">
        <f t="shared" si="4"/>
        <v>Mire</v>
      </c>
      <c r="CR58" s="148" t="str">
        <f t="shared" si="5"/>
        <v>Mire</v>
      </c>
    </row>
    <row r="59" spans="1:96" ht="14.1" customHeight="1">
      <c r="A59" s="3" t="s">
        <v>445</v>
      </c>
      <c r="B59" s="31" t="s">
        <v>446</v>
      </c>
      <c r="C59" s="27" t="s">
        <v>678</v>
      </c>
      <c r="D59" s="27">
        <v>40</v>
      </c>
      <c r="E59" s="27" t="s">
        <v>679</v>
      </c>
      <c r="F59" s="28" t="s">
        <v>297</v>
      </c>
      <c r="G59" s="28" t="s">
        <v>297</v>
      </c>
      <c r="H59" s="44" t="s">
        <v>436</v>
      </c>
      <c r="I59" s="31" t="s">
        <v>447</v>
      </c>
      <c r="J59" s="44" t="s">
        <v>352</v>
      </c>
      <c r="K59" s="44" t="s">
        <v>353</v>
      </c>
      <c r="L59" s="28" t="s">
        <v>300</v>
      </c>
      <c r="M59" s="30" t="s">
        <v>301</v>
      </c>
      <c r="N59" s="30" t="s">
        <v>302</v>
      </c>
      <c r="O59" s="28"/>
      <c r="P59" s="28" t="s">
        <v>303</v>
      </c>
      <c r="Q59" s="143">
        <f t="shared" si="65"/>
        <v>6</v>
      </c>
      <c r="R59" s="143">
        <f t="shared" si="65"/>
        <v>2</v>
      </c>
      <c r="S59" s="114">
        <v>1</v>
      </c>
      <c r="T59" s="114">
        <v>0</v>
      </c>
      <c r="U59" s="60"/>
      <c r="V59" s="60"/>
      <c r="W59" s="60"/>
      <c r="X59" s="60"/>
      <c r="Y59" s="115"/>
      <c r="Z59" s="115"/>
      <c r="AA59" s="115">
        <v>2</v>
      </c>
      <c r="AB59" s="115">
        <v>1</v>
      </c>
      <c r="AC59" s="115">
        <v>1</v>
      </c>
      <c r="AD59" s="115">
        <v>0</v>
      </c>
      <c r="AE59" s="110">
        <f t="shared" ref="AE59:AE60" si="140">Y59+AA59+AC59</f>
        <v>3</v>
      </c>
      <c r="AF59" s="110">
        <f t="shared" ref="AF59:AF60" si="141">Z59+AB59+AD59</f>
        <v>1</v>
      </c>
      <c r="AG59" s="118"/>
      <c r="AH59" s="118"/>
      <c r="AI59" s="118"/>
      <c r="AJ59" s="118"/>
      <c r="AK59" s="118">
        <v>3</v>
      </c>
      <c r="AL59" s="118">
        <v>1</v>
      </c>
      <c r="AM59" s="111">
        <f t="shared" ref="AM59:AM60" si="142">AG59+AI59+AK59</f>
        <v>3</v>
      </c>
      <c r="AN59" s="111">
        <f t="shared" ref="AN59:AN60" si="143">SUM(AH59+AJ59+AL59)</f>
        <v>1</v>
      </c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>
        <v>1</v>
      </c>
      <c r="BD59" s="116">
        <v>0</v>
      </c>
      <c r="BE59" s="116">
        <v>1</v>
      </c>
      <c r="BF59" s="116">
        <v>0</v>
      </c>
      <c r="BG59" s="116">
        <v>1</v>
      </c>
      <c r="BH59" s="116">
        <v>1</v>
      </c>
      <c r="BI59" s="116">
        <v>1</v>
      </c>
      <c r="BJ59" s="116">
        <v>0</v>
      </c>
      <c r="BK59" s="116">
        <v>1</v>
      </c>
      <c r="BL59" s="116">
        <v>0</v>
      </c>
      <c r="BM59" s="116"/>
      <c r="BN59" s="116"/>
      <c r="BO59" s="116"/>
      <c r="BP59" s="116"/>
      <c r="BQ59" s="116">
        <v>1</v>
      </c>
      <c r="BR59" s="116">
        <v>1</v>
      </c>
      <c r="BS59" s="116"/>
      <c r="BT59" s="116"/>
      <c r="BU59" s="116"/>
      <c r="BV59" s="116"/>
      <c r="BW59" s="116"/>
      <c r="BX59" s="116"/>
      <c r="BY59" s="117"/>
      <c r="BZ59" s="117"/>
      <c r="CA59" s="117">
        <v>2</v>
      </c>
      <c r="CB59" s="117">
        <v>0</v>
      </c>
      <c r="CC59" s="117"/>
      <c r="CD59" s="117"/>
      <c r="CE59" s="117">
        <v>2</v>
      </c>
      <c r="CF59" s="117">
        <v>1</v>
      </c>
      <c r="CG59" s="117">
        <v>1</v>
      </c>
      <c r="CH59" s="117">
        <v>0</v>
      </c>
      <c r="CI59" s="117">
        <v>1</v>
      </c>
      <c r="CJ59" s="117">
        <v>1</v>
      </c>
      <c r="CK59" s="50">
        <f t="shared" si="130"/>
        <v>6</v>
      </c>
      <c r="CL59" s="50">
        <f t="shared" si="130"/>
        <v>2</v>
      </c>
      <c r="CM59" s="50">
        <f t="shared" si="131"/>
        <v>6</v>
      </c>
      <c r="CN59" s="50">
        <f t="shared" si="131"/>
        <v>2</v>
      </c>
      <c r="CO59" s="147" t="str">
        <f t="shared" si="2"/>
        <v>Mire</v>
      </c>
      <c r="CP59" s="147" t="str">
        <f t="shared" si="3"/>
        <v>Mire</v>
      </c>
      <c r="CQ59" s="147" t="str">
        <f t="shared" si="4"/>
        <v>Mire</v>
      </c>
      <c r="CR59" s="148" t="str">
        <f t="shared" si="5"/>
        <v>Mire</v>
      </c>
    </row>
    <row r="60" spans="1:96" ht="14.1" customHeight="1">
      <c r="A60" s="3" t="s">
        <v>1218</v>
      </c>
      <c r="B60" s="31" t="s">
        <v>446</v>
      </c>
      <c r="C60" s="27" t="s">
        <v>678</v>
      </c>
      <c r="D60" s="27">
        <v>40</v>
      </c>
      <c r="E60" s="27" t="s">
        <v>679</v>
      </c>
      <c r="F60" s="28" t="s">
        <v>297</v>
      </c>
      <c r="G60" s="28" t="s">
        <v>297</v>
      </c>
      <c r="H60" s="44" t="s">
        <v>436</v>
      </c>
      <c r="I60" s="31" t="s">
        <v>449</v>
      </c>
      <c r="J60" s="44" t="s">
        <v>352</v>
      </c>
      <c r="K60" s="44" t="s">
        <v>353</v>
      </c>
      <c r="L60" s="28" t="s">
        <v>300</v>
      </c>
      <c r="M60" s="30" t="s">
        <v>50</v>
      </c>
      <c r="N60" s="30" t="s">
        <v>315</v>
      </c>
      <c r="O60" s="28" t="s">
        <v>445</v>
      </c>
      <c r="P60" s="28" t="s">
        <v>303</v>
      </c>
      <c r="Q60" s="143">
        <f t="shared" si="65"/>
        <v>1</v>
      </c>
      <c r="R60" s="143">
        <f t="shared" si="65"/>
        <v>1</v>
      </c>
      <c r="S60" s="114"/>
      <c r="T60" s="114"/>
      <c r="U60" s="60"/>
      <c r="V60" s="60"/>
      <c r="W60" s="60"/>
      <c r="X60" s="60"/>
      <c r="Y60" s="115"/>
      <c r="Z60" s="115"/>
      <c r="AA60" s="115"/>
      <c r="AB60" s="115"/>
      <c r="AC60" s="115">
        <v>1</v>
      </c>
      <c r="AD60" s="115">
        <v>1</v>
      </c>
      <c r="AE60" s="110">
        <f t="shared" si="140"/>
        <v>1</v>
      </c>
      <c r="AF60" s="110">
        <f t="shared" si="141"/>
        <v>1</v>
      </c>
      <c r="AG60" s="118"/>
      <c r="AH60" s="118"/>
      <c r="AI60" s="118"/>
      <c r="AJ60" s="118"/>
      <c r="AK60" s="118"/>
      <c r="AL60" s="118"/>
      <c r="AM60" s="111">
        <f t="shared" si="142"/>
        <v>0</v>
      </c>
      <c r="AN60" s="111">
        <f t="shared" si="143"/>
        <v>0</v>
      </c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>
        <v>1</v>
      </c>
      <c r="BJ60" s="116">
        <v>1</v>
      </c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7"/>
      <c r="CA60" s="117"/>
      <c r="CB60" s="117"/>
      <c r="CC60" s="117"/>
      <c r="CD60" s="117"/>
      <c r="CE60" s="117">
        <v>1</v>
      </c>
      <c r="CF60" s="117">
        <v>1</v>
      </c>
      <c r="CG60" s="117"/>
      <c r="CH60" s="117"/>
      <c r="CI60" s="117"/>
      <c r="CJ60" s="117"/>
      <c r="CK60" s="50">
        <f t="shared" si="130"/>
        <v>1</v>
      </c>
      <c r="CL60" s="50">
        <f t="shared" si="130"/>
        <v>1</v>
      </c>
      <c r="CM60" s="50">
        <f t="shared" si="131"/>
        <v>1</v>
      </c>
      <c r="CN60" s="50">
        <f t="shared" si="131"/>
        <v>1</v>
      </c>
      <c r="CO60" s="147" t="str">
        <f t="shared" si="2"/>
        <v>Mire</v>
      </c>
      <c r="CP60" s="147" t="str">
        <f t="shared" si="3"/>
        <v>Mire</v>
      </c>
      <c r="CQ60" s="147" t="str">
        <f t="shared" si="4"/>
        <v>Mire</v>
      </c>
      <c r="CR60" s="148" t="str">
        <f t="shared" si="5"/>
        <v>Mire</v>
      </c>
    </row>
    <row r="61" spans="1:96" ht="14.1" customHeight="1">
      <c r="A61" s="3" t="s">
        <v>450</v>
      </c>
      <c r="B61" s="31" t="s">
        <v>451</v>
      </c>
      <c r="C61" s="27" t="s">
        <v>682</v>
      </c>
      <c r="D61" s="27">
        <v>45</v>
      </c>
      <c r="E61" s="27" t="s">
        <v>679</v>
      </c>
      <c r="F61" s="28" t="s">
        <v>297</v>
      </c>
      <c r="G61" s="28" t="s">
        <v>297</v>
      </c>
      <c r="H61" s="44" t="s">
        <v>436</v>
      </c>
      <c r="I61" s="31" t="s">
        <v>452</v>
      </c>
      <c r="J61" s="44" t="s">
        <v>352</v>
      </c>
      <c r="K61" s="44" t="s">
        <v>353</v>
      </c>
      <c r="L61" s="28" t="s">
        <v>300</v>
      </c>
      <c r="M61" s="30" t="s">
        <v>301</v>
      </c>
      <c r="N61" s="30" t="s">
        <v>302</v>
      </c>
      <c r="O61" s="28"/>
      <c r="P61" s="28" t="s">
        <v>303</v>
      </c>
      <c r="Q61" s="143">
        <f t="shared" si="65"/>
        <v>13</v>
      </c>
      <c r="R61" s="143">
        <f t="shared" si="65"/>
        <v>11</v>
      </c>
      <c r="S61" s="114">
        <v>2</v>
      </c>
      <c r="T61" s="114">
        <v>2</v>
      </c>
      <c r="U61" s="60"/>
      <c r="V61" s="60"/>
      <c r="W61" s="60"/>
      <c r="X61" s="60"/>
      <c r="Y61" s="115"/>
      <c r="Z61" s="115"/>
      <c r="AA61" s="115">
        <v>3</v>
      </c>
      <c r="AB61" s="115">
        <v>2</v>
      </c>
      <c r="AC61" s="115">
        <v>3</v>
      </c>
      <c r="AD61" s="115">
        <v>3</v>
      </c>
      <c r="AE61" s="110">
        <f t="shared" ref="AE61:AE63" si="144">Y61+AA61+AC61</f>
        <v>6</v>
      </c>
      <c r="AF61" s="110">
        <f t="shared" ref="AF61:AF63" si="145">Z61+AB61+AD61</f>
        <v>5</v>
      </c>
      <c r="AG61" s="118"/>
      <c r="AH61" s="118"/>
      <c r="AI61" s="118"/>
      <c r="AJ61" s="118"/>
      <c r="AK61" s="118">
        <v>7</v>
      </c>
      <c r="AL61" s="118">
        <v>6</v>
      </c>
      <c r="AM61" s="111">
        <f t="shared" ref="AM61:AM63" si="146">AG61+AI61+AK61</f>
        <v>7</v>
      </c>
      <c r="AN61" s="111">
        <f t="shared" ref="AN61:AN63" si="147">SUM(AH61+AJ61+AL61)</f>
        <v>6</v>
      </c>
      <c r="AO61" s="116"/>
      <c r="AP61" s="116"/>
      <c r="AQ61" s="116"/>
      <c r="AR61" s="116"/>
      <c r="AS61" s="116"/>
      <c r="AT61" s="116"/>
      <c r="AU61" s="116">
        <v>2</v>
      </c>
      <c r="AV61" s="116">
        <v>2</v>
      </c>
      <c r="AW61" s="116">
        <v>2</v>
      </c>
      <c r="AX61" s="116">
        <v>2</v>
      </c>
      <c r="AY61" s="116"/>
      <c r="AZ61" s="116"/>
      <c r="BA61" s="116">
        <v>1</v>
      </c>
      <c r="BB61" s="116">
        <v>1</v>
      </c>
      <c r="BC61" s="116"/>
      <c r="BD61" s="116"/>
      <c r="BE61" s="116">
        <v>1</v>
      </c>
      <c r="BF61" s="116">
        <v>1</v>
      </c>
      <c r="BG61" s="116">
        <v>3</v>
      </c>
      <c r="BH61" s="116">
        <v>2</v>
      </c>
      <c r="BI61" s="116"/>
      <c r="BJ61" s="116"/>
      <c r="BK61" s="116"/>
      <c r="BL61" s="116"/>
      <c r="BM61" s="116">
        <v>1</v>
      </c>
      <c r="BN61" s="116">
        <v>0</v>
      </c>
      <c r="BO61" s="116">
        <v>1</v>
      </c>
      <c r="BP61" s="116">
        <v>1</v>
      </c>
      <c r="BQ61" s="116">
        <v>1</v>
      </c>
      <c r="BR61" s="116">
        <v>1</v>
      </c>
      <c r="BS61" s="116">
        <v>1</v>
      </c>
      <c r="BT61" s="116">
        <v>1</v>
      </c>
      <c r="BU61" s="116"/>
      <c r="BV61" s="116"/>
      <c r="BW61" s="116"/>
      <c r="BX61" s="116"/>
      <c r="BY61" s="117">
        <v>2</v>
      </c>
      <c r="BZ61" s="117">
        <v>2</v>
      </c>
      <c r="CA61" s="117">
        <v>1</v>
      </c>
      <c r="CB61" s="117">
        <v>1</v>
      </c>
      <c r="CC61" s="117">
        <v>2</v>
      </c>
      <c r="CD61" s="117">
        <v>1</v>
      </c>
      <c r="CE61" s="117">
        <v>1</v>
      </c>
      <c r="CF61" s="117">
        <v>1</v>
      </c>
      <c r="CG61" s="117">
        <v>3</v>
      </c>
      <c r="CH61" s="117">
        <v>2</v>
      </c>
      <c r="CI61" s="117">
        <v>4</v>
      </c>
      <c r="CJ61" s="117">
        <v>4</v>
      </c>
      <c r="CK61" s="50">
        <f t="shared" ref="CK61" si="148">AE61+AM61</f>
        <v>13</v>
      </c>
      <c r="CL61" s="50">
        <f t="shared" ref="CL61" si="149">AF61+AN61</f>
        <v>11</v>
      </c>
      <c r="CM61" s="50">
        <f t="shared" ref="CM61" si="150">SUM(BY61,CA61,CC61,CE61,CG61,CI61)</f>
        <v>13</v>
      </c>
      <c r="CN61" s="50">
        <f t="shared" ref="CN61" si="151">SUM(BZ61,CB61,CD61,CF61,CH61,CJ61)</f>
        <v>11</v>
      </c>
      <c r="CO61" s="147" t="str">
        <f t="shared" si="2"/>
        <v>Mire</v>
      </c>
      <c r="CP61" s="147" t="str">
        <f t="shared" si="3"/>
        <v>Mire</v>
      </c>
      <c r="CQ61" s="147" t="str">
        <f t="shared" si="4"/>
        <v>Mire</v>
      </c>
      <c r="CR61" s="148" t="str">
        <f t="shared" si="5"/>
        <v>Mire</v>
      </c>
    </row>
    <row r="62" spans="1:96" ht="14.1" customHeight="1">
      <c r="A62" s="3" t="s">
        <v>453</v>
      </c>
      <c r="B62" s="31" t="s">
        <v>451</v>
      </c>
      <c r="C62" s="27" t="s">
        <v>682</v>
      </c>
      <c r="D62" s="27">
        <v>45</v>
      </c>
      <c r="E62" s="27" t="s">
        <v>679</v>
      </c>
      <c r="F62" s="28" t="s">
        <v>297</v>
      </c>
      <c r="G62" s="28" t="s">
        <v>297</v>
      </c>
      <c r="H62" s="44" t="s">
        <v>436</v>
      </c>
      <c r="I62" s="31" t="s">
        <v>454</v>
      </c>
      <c r="J62" s="44" t="s">
        <v>352</v>
      </c>
      <c r="K62" s="44" t="s">
        <v>353</v>
      </c>
      <c r="L62" s="28" t="s">
        <v>300</v>
      </c>
      <c r="M62" s="30" t="s">
        <v>50</v>
      </c>
      <c r="N62" s="30" t="s">
        <v>315</v>
      </c>
      <c r="O62" s="28" t="s">
        <v>450</v>
      </c>
      <c r="P62" s="28" t="s">
        <v>303</v>
      </c>
      <c r="Q62" s="143">
        <f t="shared" si="65"/>
        <v>1</v>
      </c>
      <c r="R62" s="143">
        <f t="shared" si="65"/>
        <v>1</v>
      </c>
      <c r="S62" s="114"/>
      <c r="T62" s="114"/>
      <c r="U62" s="60"/>
      <c r="V62" s="60"/>
      <c r="W62" s="60"/>
      <c r="X62" s="60"/>
      <c r="Y62" s="115"/>
      <c r="Z62" s="115"/>
      <c r="AA62" s="115"/>
      <c r="AB62" s="115"/>
      <c r="AC62" s="115">
        <v>1</v>
      </c>
      <c r="AD62" s="115">
        <v>1</v>
      </c>
      <c r="AE62" s="110">
        <f t="shared" si="144"/>
        <v>1</v>
      </c>
      <c r="AF62" s="110">
        <f t="shared" si="145"/>
        <v>1</v>
      </c>
      <c r="AG62" s="118"/>
      <c r="AH62" s="118"/>
      <c r="AI62" s="118"/>
      <c r="AJ62" s="118"/>
      <c r="AK62" s="118"/>
      <c r="AL62" s="118"/>
      <c r="AM62" s="111">
        <f t="shared" si="146"/>
        <v>0</v>
      </c>
      <c r="AN62" s="111">
        <f t="shared" si="147"/>
        <v>0</v>
      </c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>
        <v>1</v>
      </c>
      <c r="BB62" s="116">
        <v>1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7"/>
      <c r="CA62" s="117"/>
      <c r="CB62" s="117"/>
      <c r="CC62" s="117"/>
      <c r="CD62" s="117"/>
      <c r="CE62" s="117">
        <v>1</v>
      </c>
      <c r="CF62" s="117">
        <v>1</v>
      </c>
      <c r="CG62" s="117"/>
      <c r="CH62" s="117"/>
      <c r="CI62" s="117"/>
      <c r="CJ62" s="117"/>
      <c r="CK62" s="50">
        <v>1</v>
      </c>
      <c r="CL62" s="50">
        <v>1</v>
      </c>
      <c r="CM62" s="50">
        <v>1</v>
      </c>
      <c r="CN62" s="50">
        <v>1</v>
      </c>
      <c r="CO62" s="147" t="str">
        <f t="shared" si="2"/>
        <v>Mire</v>
      </c>
      <c r="CP62" s="147" t="str">
        <f t="shared" si="3"/>
        <v>Mire</v>
      </c>
      <c r="CQ62" s="147" t="str">
        <f t="shared" si="4"/>
        <v>Mire</v>
      </c>
      <c r="CR62" s="148" t="str">
        <f t="shared" si="5"/>
        <v>Mire</v>
      </c>
    </row>
    <row r="63" spans="1:96" ht="14.1" customHeight="1">
      <c r="A63" s="3" t="s">
        <v>455</v>
      </c>
      <c r="B63" s="31" t="s">
        <v>451</v>
      </c>
      <c r="C63" s="27" t="s">
        <v>682</v>
      </c>
      <c r="D63" s="27">
        <v>45</v>
      </c>
      <c r="E63" s="27" t="s">
        <v>679</v>
      </c>
      <c r="F63" s="28" t="s">
        <v>297</v>
      </c>
      <c r="G63" s="28" t="s">
        <v>297</v>
      </c>
      <c r="H63" s="44" t="s">
        <v>436</v>
      </c>
      <c r="I63" s="53" t="s">
        <v>456</v>
      </c>
      <c r="J63" s="44" t="s">
        <v>352</v>
      </c>
      <c r="K63" s="44" t="s">
        <v>353</v>
      </c>
      <c r="L63" s="28" t="s">
        <v>300</v>
      </c>
      <c r="M63" s="30" t="s">
        <v>301</v>
      </c>
      <c r="N63" s="30" t="s">
        <v>315</v>
      </c>
      <c r="O63" s="28" t="s">
        <v>450</v>
      </c>
      <c r="P63" s="28" t="s">
        <v>303</v>
      </c>
      <c r="Q63" s="143">
        <f t="shared" si="65"/>
        <v>3</v>
      </c>
      <c r="R63" s="143">
        <f t="shared" si="65"/>
        <v>0</v>
      </c>
      <c r="S63" s="114"/>
      <c r="T63" s="114"/>
      <c r="U63" s="60"/>
      <c r="V63" s="60"/>
      <c r="W63" s="60"/>
      <c r="X63" s="60"/>
      <c r="Y63" s="115"/>
      <c r="Z63" s="115"/>
      <c r="AA63" s="115"/>
      <c r="AB63" s="115"/>
      <c r="AC63" s="115">
        <v>1</v>
      </c>
      <c r="AD63" s="115">
        <v>0</v>
      </c>
      <c r="AE63" s="110">
        <f t="shared" si="144"/>
        <v>1</v>
      </c>
      <c r="AF63" s="110">
        <f t="shared" si="145"/>
        <v>0</v>
      </c>
      <c r="AG63" s="118"/>
      <c r="AH63" s="118"/>
      <c r="AI63" s="118"/>
      <c r="AJ63" s="118"/>
      <c r="AK63" s="118">
        <v>2</v>
      </c>
      <c r="AL63" s="118">
        <v>0</v>
      </c>
      <c r="AM63" s="111">
        <f t="shared" si="146"/>
        <v>2</v>
      </c>
      <c r="AN63" s="111">
        <f t="shared" si="147"/>
        <v>0</v>
      </c>
      <c r="AO63" s="116"/>
      <c r="AP63" s="116"/>
      <c r="AQ63" s="116"/>
      <c r="AR63" s="116"/>
      <c r="AS63" s="116">
        <v>1</v>
      </c>
      <c r="AT63" s="116">
        <v>0</v>
      </c>
      <c r="AU63" s="116"/>
      <c r="AV63" s="116"/>
      <c r="AW63" s="116"/>
      <c r="AX63" s="116"/>
      <c r="AY63" s="116"/>
      <c r="AZ63" s="116"/>
      <c r="BA63" s="116"/>
      <c r="BB63" s="116"/>
      <c r="BC63" s="116">
        <v>1</v>
      </c>
      <c r="BD63" s="116">
        <v>0</v>
      </c>
      <c r="BE63" s="116"/>
      <c r="BF63" s="116"/>
      <c r="BG63" s="116"/>
      <c r="BH63" s="116"/>
      <c r="BI63" s="116"/>
      <c r="BJ63" s="116"/>
      <c r="BK63" s="116">
        <v>1</v>
      </c>
      <c r="BL63" s="116">
        <v>0</v>
      </c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>
        <v>1</v>
      </c>
      <c r="BZ63" s="117">
        <v>0</v>
      </c>
      <c r="CA63" s="117">
        <v>2</v>
      </c>
      <c r="CB63" s="117">
        <v>0</v>
      </c>
      <c r="CC63" s="117"/>
      <c r="CD63" s="117"/>
      <c r="CE63" s="117"/>
      <c r="CF63" s="117"/>
      <c r="CG63" s="117"/>
      <c r="CH63" s="117"/>
      <c r="CI63" s="117"/>
      <c r="CJ63" s="117"/>
      <c r="CK63" s="50">
        <v>3</v>
      </c>
      <c r="CL63" s="50">
        <v>0</v>
      </c>
      <c r="CM63" s="50">
        <v>3</v>
      </c>
      <c r="CN63" s="50">
        <v>0</v>
      </c>
      <c r="CO63" s="147" t="str">
        <f t="shared" si="2"/>
        <v>Mire</v>
      </c>
      <c r="CP63" s="147" t="str">
        <f t="shared" si="3"/>
        <v>Mire</v>
      </c>
      <c r="CQ63" s="147" t="str">
        <f t="shared" si="4"/>
        <v>Mire</v>
      </c>
      <c r="CR63" s="148" t="str">
        <f t="shared" si="5"/>
        <v>Mire</v>
      </c>
    </row>
    <row r="64" spans="1:96" ht="14.1" customHeight="1">
      <c r="A64" s="3" t="s">
        <v>457</v>
      </c>
      <c r="B64" s="31" t="s">
        <v>458</v>
      </c>
      <c r="C64" s="27" t="s">
        <v>678</v>
      </c>
      <c r="D64" s="27">
        <v>55</v>
      </c>
      <c r="E64" s="27" t="s">
        <v>679</v>
      </c>
      <c r="F64" s="28" t="s">
        <v>297</v>
      </c>
      <c r="G64" s="28" t="s">
        <v>297</v>
      </c>
      <c r="H64" s="44" t="s">
        <v>436</v>
      </c>
      <c r="I64" s="53" t="s">
        <v>459</v>
      </c>
      <c r="J64" s="44" t="s">
        <v>352</v>
      </c>
      <c r="K64" s="44" t="s">
        <v>353</v>
      </c>
      <c r="L64" s="28" t="s">
        <v>300</v>
      </c>
      <c r="M64" s="30" t="s">
        <v>301</v>
      </c>
      <c r="N64" s="30" t="s">
        <v>302</v>
      </c>
      <c r="O64" s="28"/>
      <c r="P64" s="28" t="s">
        <v>303</v>
      </c>
      <c r="Q64" s="143">
        <f t="shared" si="65"/>
        <v>6</v>
      </c>
      <c r="R64" s="143">
        <f t="shared" si="65"/>
        <v>2</v>
      </c>
      <c r="S64" s="114">
        <v>1</v>
      </c>
      <c r="T64" s="114">
        <v>0</v>
      </c>
      <c r="U64" s="60"/>
      <c r="V64" s="60"/>
      <c r="W64" s="60"/>
      <c r="X64" s="60"/>
      <c r="Y64" s="115"/>
      <c r="Z64" s="115"/>
      <c r="AA64" s="115"/>
      <c r="AB64" s="115"/>
      <c r="AC64" s="115">
        <v>2</v>
      </c>
      <c r="AD64" s="115">
        <v>2</v>
      </c>
      <c r="AE64" s="110">
        <f t="shared" ref="AE64:AE65" si="152">Y64+AA64+AC64</f>
        <v>2</v>
      </c>
      <c r="AF64" s="110">
        <f t="shared" ref="AF64:AF65" si="153">Z64+AB64+AD64</f>
        <v>2</v>
      </c>
      <c r="AG64" s="118"/>
      <c r="AH64" s="118"/>
      <c r="AI64" s="118">
        <v>1</v>
      </c>
      <c r="AJ64" s="118">
        <v>0</v>
      </c>
      <c r="AK64" s="118">
        <v>3</v>
      </c>
      <c r="AL64" s="118">
        <v>0</v>
      </c>
      <c r="AM64" s="111">
        <f t="shared" ref="AM64:AM65" si="154">AG64+AI64+AK64</f>
        <v>4</v>
      </c>
      <c r="AN64" s="111">
        <f t="shared" ref="AN64:AN65" si="155">SUM(AH64+AJ64+AL64)</f>
        <v>0</v>
      </c>
      <c r="AO64" s="116"/>
      <c r="AP64" s="116"/>
      <c r="AQ64" s="116"/>
      <c r="AR64" s="116"/>
      <c r="AS64" s="116"/>
      <c r="AT64" s="116"/>
      <c r="AU64" s="116"/>
      <c r="AV64" s="116"/>
      <c r="AW64" s="116">
        <v>2</v>
      </c>
      <c r="AX64" s="116">
        <v>2</v>
      </c>
      <c r="AY64" s="116"/>
      <c r="AZ64" s="116"/>
      <c r="BA64" s="116"/>
      <c r="BB64" s="116"/>
      <c r="BC64" s="116">
        <v>1</v>
      </c>
      <c r="BD64" s="116">
        <v>0</v>
      </c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>
        <v>3</v>
      </c>
      <c r="BP64" s="116">
        <v>0</v>
      </c>
      <c r="BQ64" s="116"/>
      <c r="BR64" s="116"/>
      <c r="BS64" s="116"/>
      <c r="BT64" s="116"/>
      <c r="BU64" s="116"/>
      <c r="BV64" s="116"/>
      <c r="BW64" s="116"/>
      <c r="BX64" s="116"/>
      <c r="BY64" s="117">
        <v>2</v>
      </c>
      <c r="BZ64" s="117">
        <v>2</v>
      </c>
      <c r="CA64" s="117">
        <v>1</v>
      </c>
      <c r="CB64" s="117">
        <v>0</v>
      </c>
      <c r="CC64" s="117"/>
      <c r="CD64" s="117"/>
      <c r="CE64" s="117">
        <v>1</v>
      </c>
      <c r="CF64" s="117">
        <v>0</v>
      </c>
      <c r="CG64" s="117"/>
      <c r="CH64" s="117"/>
      <c r="CI64" s="117">
        <v>2</v>
      </c>
      <c r="CJ64" s="117">
        <v>0</v>
      </c>
      <c r="CK64" s="50">
        <f t="shared" si="130"/>
        <v>6</v>
      </c>
      <c r="CL64" s="50">
        <f t="shared" si="130"/>
        <v>2</v>
      </c>
      <c r="CM64" s="50">
        <f t="shared" si="131"/>
        <v>6</v>
      </c>
      <c r="CN64" s="50">
        <f t="shared" si="131"/>
        <v>2</v>
      </c>
      <c r="CO64" s="147" t="str">
        <f t="shared" si="2"/>
        <v>Mire</v>
      </c>
      <c r="CP64" s="147" t="str">
        <f t="shared" si="3"/>
        <v>Mire</v>
      </c>
      <c r="CQ64" s="147" t="str">
        <f t="shared" si="4"/>
        <v>Mire</v>
      </c>
      <c r="CR64" s="148" t="str">
        <f t="shared" si="5"/>
        <v>Mire</v>
      </c>
    </row>
    <row r="65" spans="1:96" ht="14.1" customHeight="1">
      <c r="A65" s="3" t="s">
        <v>460</v>
      </c>
      <c r="B65" s="31" t="s">
        <v>461</v>
      </c>
      <c r="C65" s="27" t="s">
        <v>678</v>
      </c>
      <c r="D65" s="27">
        <v>41</v>
      </c>
      <c r="E65" s="27" t="s">
        <v>679</v>
      </c>
      <c r="F65" s="28" t="s">
        <v>297</v>
      </c>
      <c r="G65" s="28" t="s">
        <v>297</v>
      </c>
      <c r="H65" s="44" t="s">
        <v>436</v>
      </c>
      <c r="I65" s="53" t="s">
        <v>462</v>
      </c>
      <c r="J65" s="44" t="s">
        <v>352</v>
      </c>
      <c r="K65" s="44" t="s">
        <v>353</v>
      </c>
      <c r="L65" s="28" t="s">
        <v>300</v>
      </c>
      <c r="M65" s="30" t="s">
        <v>301</v>
      </c>
      <c r="N65" s="30" t="s">
        <v>302</v>
      </c>
      <c r="O65" s="28"/>
      <c r="P65" s="28" t="s">
        <v>303</v>
      </c>
      <c r="Q65" s="143">
        <f t="shared" si="65"/>
        <v>6</v>
      </c>
      <c r="R65" s="143">
        <f t="shared" si="65"/>
        <v>0</v>
      </c>
      <c r="S65" s="114">
        <v>1</v>
      </c>
      <c r="T65" s="114">
        <v>0</v>
      </c>
      <c r="U65" s="60"/>
      <c r="V65" s="60"/>
      <c r="W65" s="60"/>
      <c r="X65" s="60"/>
      <c r="Y65" s="115">
        <v>1</v>
      </c>
      <c r="Z65" s="115">
        <v>0</v>
      </c>
      <c r="AA65" s="115">
        <v>1</v>
      </c>
      <c r="AB65" s="115">
        <v>0</v>
      </c>
      <c r="AC65" s="115"/>
      <c r="AD65" s="115"/>
      <c r="AE65" s="110">
        <f t="shared" si="152"/>
        <v>2</v>
      </c>
      <c r="AF65" s="110">
        <f t="shared" si="153"/>
        <v>0</v>
      </c>
      <c r="AG65" s="118"/>
      <c r="AH65" s="118"/>
      <c r="AI65" s="118"/>
      <c r="AJ65" s="118"/>
      <c r="AK65" s="118">
        <v>4</v>
      </c>
      <c r="AL65" s="118">
        <v>0</v>
      </c>
      <c r="AM65" s="111">
        <f t="shared" si="154"/>
        <v>4</v>
      </c>
      <c r="AN65" s="111">
        <f t="shared" si="155"/>
        <v>0</v>
      </c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>
        <v>1</v>
      </c>
      <c r="BD65" s="116">
        <v>0</v>
      </c>
      <c r="BE65" s="116"/>
      <c r="BF65" s="116"/>
      <c r="BG65" s="116">
        <v>1</v>
      </c>
      <c r="BH65" s="116">
        <v>0</v>
      </c>
      <c r="BI65" s="116"/>
      <c r="BJ65" s="116"/>
      <c r="BK65" s="116"/>
      <c r="BL65" s="116"/>
      <c r="BM65" s="116">
        <v>1</v>
      </c>
      <c r="BN65" s="116">
        <v>0</v>
      </c>
      <c r="BO65" s="116"/>
      <c r="BP65" s="116"/>
      <c r="BQ65" s="116">
        <v>1</v>
      </c>
      <c r="BR65" s="116">
        <v>0</v>
      </c>
      <c r="BS65" s="116"/>
      <c r="BT65" s="116"/>
      <c r="BU65" s="116"/>
      <c r="BV65" s="116"/>
      <c r="BW65" s="116">
        <v>2</v>
      </c>
      <c r="BX65" s="116">
        <v>0</v>
      </c>
      <c r="BY65" s="117"/>
      <c r="BZ65" s="117"/>
      <c r="CA65" s="117"/>
      <c r="CB65" s="117"/>
      <c r="CC65" s="117">
        <v>1</v>
      </c>
      <c r="CD65" s="117">
        <v>0</v>
      </c>
      <c r="CE65" s="117">
        <v>1</v>
      </c>
      <c r="CF65" s="117">
        <v>0</v>
      </c>
      <c r="CG65" s="117"/>
      <c r="CH65" s="117"/>
      <c r="CI65" s="117">
        <v>4</v>
      </c>
      <c r="CJ65" s="117">
        <v>0</v>
      </c>
      <c r="CK65" s="50">
        <f t="shared" si="130"/>
        <v>6</v>
      </c>
      <c r="CL65" s="50">
        <f t="shared" si="130"/>
        <v>0</v>
      </c>
      <c r="CM65" s="50">
        <f t="shared" si="131"/>
        <v>6</v>
      </c>
      <c r="CN65" s="50">
        <f t="shared" si="131"/>
        <v>0</v>
      </c>
      <c r="CO65" s="147" t="str">
        <f t="shared" si="2"/>
        <v>Mire</v>
      </c>
      <c r="CP65" s="147" t="str">
        <f t="shared" si="3"/>
        <v>Mire</v>
      </c>
      <c r="CQ65" s="147" t="str">
        <f t="shared" si="4"/>
        <v>Mire</v>
      </c>
      <c r="CR65" s="148" t="str">
        <f t="shared" si="5"/>
        <v>Mire</v>
      </c>
    </row>
    <row r="66" spans="1:96" ht="14.1" customHeight="1">
      <c r="A66" s="3" t="s">
        <v>690</v>
      </c>
      <c r="B66" s="31" t="s">
        <v>464</v>
      </c>
      <c r="C66" s="27" t="s">
        <v>678</v>
      </c>
      <c r="D66" s="27">
        <v>46</v>
      </c>
      <c r="E66" s="27" t="s">
        <v>679</v>
      </c>
      <c r="F66" s="28" t="s">
        <v>297</v>
      </c>
      <c r="G66" s="28" t="s">
        <v>297</v>
      </c>
      <c r="H66" s="44" t="s">
        <v>465</v>
      </c>
      <c r="I66" s="53" t="s">
        <v>466</v>
      </c>
      <c r="J66" s="44" t="s">
        <v>352</v>
      </c>
      <c r="K66" s="44" t="s">
        <v>353</v>
      </c>
      <c r="L66" s="28" t="s">
        <v>300</v>
      </c>
      <c r="M66" s="30" t="s">
        <v>339</v>
      </c>
      <c r="N66" s="30" t="s">
        <v>340</v>
      </c>
      <c r="O66" s="28"/>
      <c r="P66" s="28" t="s">
        <v>303</v>
      </c>
      <c r="Q66" s="143">
        <f t="shared" si="65"/>
        <v>7</v>
      </c>
      <c r="R66" s="143">
        <f t="shared" si="65"/>
        <v>3</v>
      </c>
      <c r="S66" s="114"/>
      <c r="T66" s="114"/>
      <c r="U66" s="60"/>
      <c r="V66" s="60"/>
      <c r="W66" s="60"/>
      <c r="X66" s="60"/>
      <c r="Y66" s="115">
        <v>1</v>
      </c>
      <c r="Z66" s="115">
        <v>0</v>
      </c>
      <c r="AA66" s="115"/>
      <c r="AB66" s="115"/>
      <c r="AC66" s="115">
        <v>1</v>
      </c>
      <c r="AD66" s="115">
        <v>1</v>
      </c>
      <c r="AE66" s="110">
        <f t="shared" ref="AE66:AE72" si="156">Y66+AA66+AC66</f>
        <v>2</v>
      </c>
      <c r="AF66" s="110">
        <f t="shared" ref="AF66:AF72" si="157">Z66+AB66+AD66</f>
        <v>1</v>
      </c>
      <c r="AG66" s="118"/>
      <c r="AH66" s="118"/>
      <c r="AI66" s="118">
        <v>4</v>
      </c>
      <c r="AJ66" s="118">
        <v>1</v>
      </c>
      <c r="AK66" s="118">
        <v>1</v>
      </c>
      <c r="AL66" s="118">
        <v>1</v>
      </c>
      <c r="AM66" s="111">
        <f t="shared" ref="AM66:AM71" si="158">AG66+AI66+AK66</f>
        <v>5</v>
      </c>
      <c r="AN66" s="111">
        <f t="shared" ref="AN66:AN71" si="159">SUM(AH66+AJ66+AL66)</f>
        <v>2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>
        <v>1</v>
      </c>
      <c r="BH66" s="116">
        <v>1</v>
      </c>
      <c r="BI66" s="116">
        <v>2</v>
      </c>
      <c r="BJ66" s="116">
        <v>1</v>
      </c>
      <c r="BK66" s="116">
        <v>1</v>
      </c>
      <c r="BL66" s="116">
        <v>1</v>
      </c>
      <c r="BM66" s="116"/>
      <c r="BN66" s="116"/>
      <c r="BO66" s="116">
        <v>2</v>
      </c>
      <c r="BP66" s="116">
        <v>0</v>
      </c>
      <c r="BQ66" s="116"/>
      <c r="BR66" s="116"/>
      <c r="BS66" s="116">
        <v>1</v>
      </c>
      <c r="BT66" s="116">
        <v>0</v>
      </c>
      <c r="BU66" s="116"/>
      <c r="BV66" s="116"/>
      <c r="BW66" s="116"/>
      <c r="BX66" s="116"/>
      <c r="BY66" s="117">
        <v>1</v>
      </c>
      <c r="BZ66" s="117">
        <v>0</v>
      </c>
      <c r="CA66" s="117">
        <v>1</v>
      </c>
      <c r="CB66" s="117">
        <v>1</v>
      </c>
      <c r="CC66" s="117"/>
      <c r="CD66" s="117"/>
      <c r="CE66" s="117"/>
      <c r="CF66" s="117"/>
      <c r="CG66" s="117">
        <v>1</v>
      </c>
      <c r="CH66" s="117">
        <v>1</v>
      </c>
      <c r="CI66" s="117">
        <v>4</v>
      </c>
      <c r="CJ66" s="117">
        <v>1</v>
      </c>
      <c r="CK66" s="50">
        <f t="shared" si="130"/>
        <v>7</v>
      </c>
      <c r="CL66" s="50">
        <f t="shared" si="130"/>
        <v>3</v>
      </c>
      <c r="CM66" s="50">
        <f t="shared" si="131"/>
        <v>7</v>
      </c>
      <c r="CN66" s="50">
        <f t="shared" si="131"/>
        <v>3</v>
      </c>
      <c r="CO66" s="147" t="str">
        <f t="shared" si="2"/>
        <v>Mire</v>
      </c>
      <c r="CP66" s="147" t="str">
        <f t="shared" si="3"/>
        <v>Mire</v>
      </c>
      <c r="CQ66" s="147" t="str">
        <f t="shared" si="4"/>
        <v>Mire</v>
      </c>
      <c r="CR66" s="148" t="str">
        <f t="shared" si="5"/>
        <v>Mire</v>
      </c>
    </row>
    <row r="67" spans="1:96" ht="14.1" customHeight="1">
      <c r="A67" s="3" t="s">
        <v>467</v>
      </c>
      <c r="B67" s="29" t="s">
        <v>464</v>
      </c>
      <c r="C67" s="27" t="s">
        <v>678</v>
      </c>
      <c r="D67" s="27">
        <v>46</v>
      </c>
      <c r="E67" s="27" t="s">
        <v>679</v>
      </c>
      <c r="F67" s="28" t="s">
        <v>297</v>
      </c>
      <c r="G67" s="28" t="s">
        <v>297</v>
      </c>
      <c r="H67" s="44" t="s">
        <v>465</v>
      </c>
      <c r="I67" s="53" t="s">
        <v>468</v>
      </c>
      <c r="J67" s="44" t="s">
        <v>352</v>
      </c>
      <c r="K67" s="44" t="s">
        <v>353</v>
      </c>
      <c r="L67" s="28" t="s">
        <v>300</v>
      </c>
      <c r="M67" s="30" t="s">
        <v>301</v>
      </c>
      <c r="N67" s="30" t="s">
        <v>315</v>
      </c>
      <c r="O67" s="28" t="s">
        <v>469</v>
      </c>
      <c r="P67" s="28" t="s">
        <v>303</v>
      </c>
      <c r="Q67" s="143">
        <f t="shared" si="65"/>
        <v>2</v>
      </c>
      <c r="R67" s="143">
        <f t="shared" si="65"/>
        <v>1</v>
      </c>
      <c r="S67" s="114"/>
      <c r="T67" s="114"/>
      <c r="U67" s="60"/>
      <c r="V67" s="60"/>
      <c r="W67" s="60"/>
      <c r="X67" s="60"/>
      <c r="Y67" s="115">
        <v>1</v>
      </c>
      <c r="Z67" s="115">
        <v>1</v>
      </c>
      <c r="AA67" s="115"/>
      <c r="AB67" s="115"/>
      <c r="AC67" s="115"/>
      <c r="AD67" s="115"/>
      <c r="AE67" s="110">
        <f t="shared" si="156"/>
        <v>1</v>
      </c>
      <c r="AF67" s="110">
        <f t="shared" si="157"/>
        <v>1</v>
      </c>
      <c r="AG67" s="118"/>
      <c r="AH67" s="118"/>
      <c r="AI67" s="118"/>
      <c r="AJ67" s="118"/>
      <c r="AK67" s="118">
        <v>1</v>
      </c>
      <c r="AL67" s="118">
        <v>0</v>
      </c>
      <c r="AM67" s="111">
        <f t="shared" si="158"/>
        <v>1</v>
      </c>
      <c r="AN67" s="111">
        <f t="shared" si="159"/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>
        <v>1</v>
      </c>
      <c r="BB67" s="116">
        <v>1</v>
      </c>
      <c r="BC67" s="116"/>
      <c r="BD67" s="116"/>
      <c r="BE67" s="116"/>
      <c r="BF67" s="116"/>
      <c r="BG67" s="116"/>
      <c r="BH67" s="116"/>
      <c r="BI67" s="116"/>
      <c r="BJ67" s="116"/>
      <c r="BK67" s="116">
        <v>1</v>
      </c>
      <c r="BL67" s="116">
        <v>0</v>
      </c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>
        <v>2</v>
      </c>
      <c r="BZ67" s="117">
        <v>1</v>
      </c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50">
        <f t="shared" si="130"/>
        <v>2</v>
      </c>
      <c r="CL67" s="50">
        <f t="shared" si="130"/>
        <v>1</v>
      </c>
      <c r="CM67" s="50">
        <f t="shared" si="131"/>
        <v>2</v>
      </c>
      <c r="CN67" s="50">
        <f t="shared" si="131"/>
        <v>1</v>
      </c>
      <c r="CO67" s="147" t="str">
        <f t="shared" si="2"/>
        <v>Mire</v>
      </c>
      <c r="CP67" s="147" t="str">
        <f t="shared" si="3"/>
        <v>Mire</v>
      </c>
      <c r="CQ67" s="147" t="str">
        <f t="shared" si="4"/>
        <v>Mire</v>
      </c>
      <c r="CR67" s="148" t="str">
        <f t="shared" si="5"/>
        <v>Mire</v>
      </c>
    </row>
    <row r="68" spans="1:96" ht="14.1" customHeight="1">
      <c r="A68" s="3" t="s">
        <v>470</v>
      </c>
      <c r="B68" s="29" t="s">
        <v>464</v>
      </c>
      <c r="C68" s="27" t="s">
        <v>678</v>
      </c>
      <c r="D68" s="27">
        <v>46</v>
      </c>
      <c r="E68" s="27" t="s">
        <v>679</v>
      </c>
      <c r="F68" s="28" t="s">
        <v>297</v>
      </c>
      <c r="G68" s="28" t="s">
        <v>297</v>
      </c>
      <c r="H68" s="44" t="s">
        <v>465</v>
      </c>
      <c r="I68" s="53" t="s">
        <v>471</v>
      </c>
      <c r="J68" s="44" t="s">
        <v>352</v>
      </c>
      <c r="K68" s="44" t="s">
        <v>353</v>
      </c>
      <c r="L68" s="28" t="s">
        <v>300</v>
      </c>
      <c r="M68" s="30" t="s">
        <v>50</v>
      </c>
      <c r="N68" s="30" t="s">
        <v>315</v>
      </c>
      <c r="O68" s="28" t="s">
        <v>469</v>
      </c>
      <c r="P68" s="28" t="s">
        <v>303</v>
      </c>
      <c r="Q68" s="143">
        <f t="shared" si="65"/>
        <v>1</v>
      </c>
      <c r="R68" s="143">
        <f t="shared" si="65"/>
        <v>1</v>
      </c>
      <c r="S68" s="114"/>
      <c r="T68" s="114"/>
      <c r="U68" s="60"/>
      <c r="V68" s="60"/>
      <c r="W68" s="60"/>
      <c r="X68" s="60"/>
      <c r="Y68" s="115"/>
      <c r="Z68" s="115"/>
      <c r="AA68" s="115">
        <v>1</v>
      </c>
      <c r="AB68" s="115">
        <v>1</v>
      </c>
      <c r="AC68" s="115"/>
      <c r="AD68" s="115"/>
      <c r="AE68" s="110">
        <f t="shared" si="156"/>
        <v>1</v>
      </c>
      <c r="AF68" s="110">
        <f t="shared" si="157"/>
        <v>1</v>
      </c>
      <c r="AG68" s="118"/>
      <c r="AH68" s="118"/>
      <c r="AI68" s="118"/>
      <c r="AJ68" s="118"/>
      <c r="AK68" s="118"/>
      <c r="AL68" s="118"/>
      <c r="AM68" s="111">
        <f t="shared" si="158"/>
        <v>0</v>
      </c>
      <c r="AN68" s="111">
        <f t="shared" si="159"/>
        <v>0</v>
      </c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>
        <v>1</v>
      </c>
      <c r="BR68" s="116">
        <v>1</v>
      </c>
      <c r="BS68" s="116"/>
      <c r="BT68" s="116"/>
      <c r="BU68" s="116"/>
      <c r="BV68" s="116"/>
      <c r="BW68" s="116"/>
      <c r="BX68" s="116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>
        <v>1</v>
      </c>
      <c r="CJ68" s="117">
        <v>1</v>
      </c>
      <c r="CK68" s="50">
        <f t="shared" si="130"/>
        <v>1</v>
      </c>
      <c r="CL68" s="50">
        <f t="shared" si="130"/>
        <v>1</v>
      </c>
      <c r="CM68" s="50">
        <f t="shared" si="131"/>
        <v>1</v>
      </c>
      <c r="CN68" s="50">
        <f t="shared" si="131"/>
        <v>1</v>
      </c>
      <c r="CO68" s="147" t="str">
        <f t="shared" si="2"/>
        <v>Mire</v>
      </c>
      <c r="CP68" s="147" t="str">
        <f t="shared" si="3"/>
        <v>Mire</v>
      </c>
      <c r="CQ68" s="147" t="str">
        <f t="shared" si="4"/>
        <v>Mire</v>
      </c>
      <c r="CR68" s="148" t="str">
        <f t="shared" si="5"/>
        <v>Mire</v>
      </c>
    </row>
    <row r="69" spans="1:96" ht="14.1" customHeight="1">
      <c r="A69" s="3" t="s">
        <v>472</v>
      </c>
      <c r="B69" s="29" t="s">
        <v>464</v>
      </c>
      <c r="C69" s="27" t="s">
        <v>678</v>
      </c>
      <c r="D69" s="27">
        <v>46</v>
      </c>
      <c r="E69" s="27" t="s">
        <v>679</v>
      </c>
      <c r="F69" s="28" t="s">
        <v>297</v>
      </c>
      <c r="G69" s="28" t="s">
        <v>297</v>
      </c>
      <c r="H69" s="44" t="s">
        <v>465</v>
      </c>
      <c r="I69" s="53" t="s">
        <v>473</v>
      </c>
      <c r="J69" s="44" t="s">
        <v>352</v>
      </c>
      <c r="K69" s="44" t="s">
        <v>353</v>
      </c>
      <c r="L69" s="28" t="s">
        <v>300</v>
      </c>
      <c r="M69" s="30" t="s">
        <v>50</v>
      </c>
      <c r="N69" s="30" t="s">
        <v>315</v>
      </c>
      <c r="O69" s="28" t="s">
        <v>469</v>
      </c>
      <c r="P69" s="28" t="s">
        <v>303</v>
      </c>
      <c r="Q69" s="143">
        <f t="shared" si="65"/>
        <v>1</v>
      </c>
      <c r="R69" s="143">
        <f t="shared" si="65"/>
        <v>0</v>
      </c>
      <c r="S69" s="114"/>
      <c r="T69" s="114"/>
      <c r="U69" s="60"/>
      <c r="V69" s="60"/>
      <c r="W69" s="60"/>
      <c r="X69" s="60"/>
      <c r="Y69" s="115">
        <v>1</v>
      </c>
      <c r="Z69" s="115">
        <v>0</v>
      </c>
      <c r="AA69" s="115"/>
      <c r="AB69" s="115"/>
      <c r="AC69" s="115"/>
      <c r="AD69" s="115"/>
      <c r="AE69" s="110">
        <f t="shared" si="156"/>
        <v>1</v>
      </c>
      <c r="AF69" s="110">
        <f t="shared" si="157"/>
        <v>0</v>
      </c>
      <c r="AG69" s="118"/>
      <c r="AH69" s="118"/>
      <c r="AI69" s="118"/>
      <c r="AJ69" s="118"/>
      <c r="AK69" s="118"/>
      <c r="AL69" s="118"/>
      <c r="AM69" s="111">
        <f t="shared" si="158"/>
        <v>0</v>
      </c>
      <c r="AN69" s="111">
        <f t="shared" si="159"/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>
        <v>1</v>
      </c>
      <c r="BN69" s="116">
        <v>0</v>
      </c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7"/>
      <c r="CA69" s="117"/>
      <c r="CB69" s="117"/>
      <c r="CC69" s="117"/>
      <c r="CD69" s="117"/>
      <c r="CE69" s="117">
        <v>1</v>
      </c>
      <c r="CF69" s="117">
        <v>0</v>
      </c>
      <c r="CG69" s="117"/>
      <c r="CH69" s="117"/>
      <c r="CI69" s="117"/>
      <c r="CJ69" s="117"/>
      <c r="CK69" s="50">
        <f t="shared" si="130"/>
        <v>1</v>
      </c>
      <c r="CL69" s="50">
        <f t="shared" si="130"/>
        <v>0</v>
      </c>
      <c r="CM69" s="50">
        <f t="shared" si="131"/>
        <v>1</v>
      </c>
      <c r="CN69" s="50">
        <f t="shared" si="131"/>
        <v>0</v>
      </c>
      <c r="CO69" s="147" t="str">
        <f t="shared" si="2"/>
        <v>Mire</v>
      </c>
      <c r="CP69" s="147" t="str">
        <f t="shared" si="3"/>
        <v>Mire</v>
      </c>
      <c r="CQ69" s="147" t="str">
        <f t="shared" si="4"/>
        <v>Mire</v>
      </c>
      <c r="CR69" s="148" t="str">
        <f t="shared" si="5"/>
        <v>Mire</v>
      </c>
    </row>
    <row r="70" spans="1:96" ht="14.1" customHeight="1">
      <c r="A70" s="3" t="s">
        <v>474</v>
      </c>
      <c r="B70" s="29" t="s">
        <v>475</v>
      </c>
      <c r="C70" s="27" t="s">
        <v>678</v>
      </c>
      <c r="D70" s="27">
        <v>31</v>
      </c>
      <c r="E70" s="27" t="s">
        <v>691</v>
      </c>
      <c r="F70" s="28" t="s">
        <v>297</v>
      </c>
      <c r="G70" s="28" t="s">
        <v>297</v>
      </c>
      <c r="H70" s="44" t="s">
        <v>465</v>
      </c>
      <c r="I70" s="53" t="s">
        <v>476</v>
      </c>
      <c r="J70" s="44" t="s">
        <v>352</v>
      </c>
      <c r="K70" s="44" t="s">
        <v>353</v>
      </c>
      <c r="L70" s="28" t="s">
        <v>300</v>
      </c>
      <c r="M70" s="30" t="s">
        <v>301</v>
      </c>
      <c r="N70" s="30" t="s">
        <v>302</v>
      </c>
      <c r="O70" s="28"/>
      <c r="P70" s="28" t="s">
        <v>303</v>
      </c>
      <c r="Q70" s="143">
        <f t="shared" si="65"/>
        <v>2</v>
      </c>
      <c r="R70" s="143">
        <f t="shared" si="65"/>
        <v>0</v>
      </c>
      <c r="S70" s="114">
        <v>1</v>
      </c>
      <c r="T70" s="114">
        <v>0</v>
      </c>
      <c r="U70" s="60"/>
      <c r="V70" s="60"/>
      <c r="W70" s="60"/>
      <c r="X70" s="60"/>
      <c r="Y70" s="115"/>
      <c r="Z70" s="115"/>
      <c r="AA70" s="115"/>
      <c r="AB70" s="115"/>
      <c r="AC70" s="115">
        <v>1</v>
      </c>
      <c r="AD70" s="115">
        <v>0</v>
      </c>
      <c r="AE70" s="110">
        <f t="shared" si="156"/>
        <v>1</v>
      </c>
      <c r="AF70" s="110">
        <f t="shared" si="157"/>
        <v>0</v>
      </c>
      <c r="AG70" s="118">
        <v>1</v>
      </c>
      <c r="AH70" s="118">
        <v>0</v>
      </c>
      <c r="AI70" s="118"/>
      <c r="AJ70" s="118"/>
      <c r="AK70" s="118"/>
      <c r="AL70" s="118"/>
      <c r="AM70" s="111">
        <f t="shared" si="158"/>
        <v>1</v>
      </c>
      <c r="AN70" s="111">
        <f t="shared" si="159"/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>
        <v>1</v>
      </c>
      <c r="AZ70" s="116">
        <v>0</v>
      </c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>
        <v>1</v>
      </c>
      <c r="BN70" s="116">
        <v>0</v>
      </c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7"/>
      <c r="CA70" s="117">
        <v>1</v>
      </c>
      <c r="CB70" s="117">
        <v>0</v>
      </c>
      <c r="CC70" s="117"/>
      <c r="CD70" s="117"/>
      <c r="CE70" s="117"/>
      <c r="CF70" s="117"/>
      <c r="CG70" s="117"/>
      <c r="CH70" s="117"/>
      <c r="CI70" s="117">
        <v>1</v>
      </c>
      <c r="CJ70" s="117">
        <v>0</v>
      </c>
      <c r="CK70" s="50">
        <f t="shared" si="130"/>
        <v>2</v>
      </c>
      <c r="CL70" s="50">
        <f t="shared" si="130"/>
        <v>0</v>
      </c>
      <c r="CM70" s="50">
        <f t="shared" si="131"/>
        <v>2</v>
      </c>
      <c r="CN70" s="50">
        <f t="shared" si="131"/>
        <v>0</v>
      </c>
      <c r="CO70" s="147" t="str">
        <f t="shared" ref="CO70:CO133" si="160">IF(CK70=Q70,"Mire","Gabim")</f>
        <v>Mire</v>
      </c>
      <c r="CP70" s="147" t="str">
        <f t="shared" ref="CP70:CP133" si="161">IF(CL70=R70,"Mire","Gabim")</f>
        <v>Mire</v>
      </c>
      <c r="CQ70" s="147" t="str">
        <f t="shared" ref="CQ70:CQ133" si="162">IF(CM70=Q70,"Mire","Gabim")</f>
        <v>Mire</v>
      </c>
      <c r="CR70" s="148" t="str">
        <f t="shared" ref="CR70:CR133" si="163">IF(CN70=R70,"Mire","Gabim")</f>
        <v>Mire</v>
      </c>
    </row>
    <row r="71" spans="1:96" ht="14.1" customHeight="1">
      <c r="A71" s="3" t="s">
        <v>477</v>
      </c>
      <c r="B71" s="29" t="s">
        <v>475</v>
      </c>
      <c r="C71" s="27" t="s">
        <v>678</v>
      </c>
      <c r="D71" s="27">
        <v>31</v>
      </c>
      <c r="E71" s="27" t="s">
        <v>691</v>
      </c>
      <c r="F71" s="28" t="s">
        <v>297</v>
      </c>
      <c r="G71" s="28" t="s">
        <v>297</v>
      </c>
      <c r="H71" s="44" t="s">
        <v>465</v>
      </c>
      <c r="I71" s="53" t="s">
        <v>478</v>
      </c>
      <c r="J71" s="44" t="s">
        <v>352</v>
      </c>
      <c r="K71" s="44" t="s">
        <v>353</v>
      </c>
      <c r="L71" s="28" t="s">
        <v>300</v>
      </c>
      <c r="M71" s="30" t="s">
        <v>50</v>
      </c>
      <c r="N71" s="30" t="s">
        <v>315</v>
      </c>
      <c r="O71" s="28" t="s">
        <v>474</v>
      </c>
      <c r="P71" s="28" t="s">
        <v>303</v>
      </c>
      <c r="Q71" s="143">
        <f t="shared" ref="Q71:R134" si="164">AE71+AM71</f>
        <v>1</v>
      </c>
      <c r="R71" s="143">
        <f t="shared" si="164"/>
        <v>1</v>
      </c>
      <c r="S71" s="114"/>
      <c r="T71" s="114"/>
      <c r="U71" s="60"/>
      <c r="V71" s="60"/>
      <c r="W71" s="60"/>
      <c r="X71" s="60"/>
      <c r="Y71" s="115">
        <v>1</v>
      </c>
      <c r="Z71" s="115">
        <v>1</v>
      </c>
      <c r="AA71" s="115"/>
      <c r="AB71" s="115"/>
      <c r="AC71" s="115"/>
      <c r="AD71" s="115"/>
      <c r="AE71" s="110">
        <f t="shared" si="156"/>
        <v>1</v>
      </c>
      <c r="AF71" s="110">
        <f t="shared" si="157"/>
        <v>1</v>
      </c>
      <c r="AG71" s="118"/>
      <c r="AH71" s="118"/>
      <c r="AI71" s="118"/>
      <c r="AJ71" s="118"/>
      <c r="AK71" s="118"/>
      <c r="AL71" s="118"/>
      <c r="AM71" s="111">
        <f t="shared" si="158"/>
        <v>0</v>
      </c>
      <c r="AN71" s="111">
        <f t="shared" si="159"/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>
        <v>1</v>
      </c>
      <c r="BF71" s="116">
        <v>1</v>
      </c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7"/>
      <c r="CA71" s="117"/>
      <c r="CB71" s="117"/>
      <c r="CC71" s="117"/>
      <c r="CD71" s="117"/>
      <c r="CE71" s="117">
        <v>1</v>
      </c>
      <c r="CF71" s="117">
        <v>1</v>
      </c>
      <c r="CG71" s="117"/>
      <c r="CH71" s="117"/>
      <c r="CI71" s="117"/>
      <c r="CJ71" s="117"/>
      <c r="CK71" s="50">
        <f t="shared" si="130"/>
        <v>1</v>
      </c>
      <c r="CL71" s="50">
        <f t="shared" si="130"/>
        <v>1</v>
      </c>
      <c r="CM71" s="50">
        <f t="shared" si="131"/>
        <v>1</v>
      </c>
      <c r="CN71" s="50">
        <f t="shared" si="131"/>
        <v>1</v>
      </c>
      <c r="CO71" s="147" t="str">
        <f t="shared" si="160"/>
        <v>Mire</v>
      </c>
      <c r="CP71" s="147" t="str">
        <f t="shared" si="161"/>
        <v>Mire</v>
      </c>
      <c r="CQ71" s="147" t="str">
        <f t="shared" si="162"/>
        <v>Mire</v>
      </c>
      <c r="CR71" s="148" t="str">
        <f t="shared" si="163"/>
        <v>Mire</v>
      </c>
    </row>
    <row r="72" spans="1:96" ht="14.1" customHeight="1">
      <c r="A72" s="3" t="s">
        <v>479</v>
      </c>
      <c r="B72" s="29" t="s">
        <v>475</v>
      </c>
      <c r="C72" s="27" t="s">
        <v>678</v>
      </c>
      <c r="D72" s="27">
        <v>31</v>
      </c>
      <c r="E72" s="27" t="s">
        <v>691</v>
      </c>
      <c r="F72" s="28" t="s">
        <v>297</v>
      </c>
      <c r="G72" s="28" t="s">
        <v>297</v>
      </c>
      <c r="H72" s="44" t="s">
        <v>465</v>
      </c>
      <c r="I72" s="53" t="s">
        <v>480</v>
      </c>
      <c r="J72" s="44" t="s">
        <v>352</v>
      </c>
      <c r="K72" s="44" t="s">
        <v>353</v>
      </c>
      <c r="L72" s="28" t="s">
        <v>300</v>
      </c>
      <c r="M72" s="30" t="s">
        <v>50</v>
      </c>
      <c r="N72" s="30" t="s">
        <v>315</v>
      </c>
      <c r="O72" s="28" t="s">
        <v>474</v>
      </c>
      <c r="P72" s="28" t="s">
        <v>303</v>
      </c>
      <c r="Q72" s="143">
        <f t="shared" si="164"/>
        <v>1</v>
      </c>
      <c r="R72" s="143">
        <f t="shared" si="164"/>
        <v>1</v>
      </c>
      <c r="S72" s="114"/>
      <c r="T72" s="114"/>
      <c r="U72" s="60"/>
      <c r="V72" s="60"/>
      <c r="W72" s="60"/>
      <c r="X72" s="60"/>
      <c r="Y72" s="115">
        <v>1</v>
      </c>
      <c r="Z72" s="115">
        <v>1</v>
      </c>
      <c r="AA72" s="115"/>
      <c r="AB72" s="115"/>
      <c r="AC72" s="115"/>
      <c r="AD72" s="115"/>
      <c r="AE72" s="110">
        <f t="shared" si="156"/>
        <v>1</v>
      </c>
      <c r="AF72" s="110">
        <f t="shared" si="157"/>
        <v>1</v>
      </c>
      <c r="AG72" s="118"/>
      <c r="AH72" s="118"/>
      <c r="AI72" s="118"/>
      <c r="AJ72" s="118"/>
      <c r="AK72" s="118"/>
      <c r="AL72" s="118"/>
      <c r="AM72" s="111">
        <f t="shared" ref="AM72:AM73" si="165">AG72+AI72+AK72</f>
        <v>0</v>
      </c>
      <c r="AN72" s="111">
        <f t="shared" ref="AN72:AN73" si="166">SUM(AH72+AJ72+AL72)</f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>
        <v>1</v>
      </c>
      <c r="BB72" s="116">
        <v>1</v>
      </c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7"/>
      <c r="CA72" s="117"/>
      <c r="CB72" s="117"/>
      <c r="CC72" s="117">
        <v>1</v>
      </c>
      <c r="CD72" s="117">
        <v>1</v>
      </c>
      <c r="CE72" s="117"/>
      <c r="CF72" s="117"/>
      <c r="CG72" s="117"/>
      <c r="CH72" s="117"/>
      <c r="CI72" s="117"/>
      <c r="CJ72" s="117"/>
      <c r="CK72" s="50">
        <f t="shared" si="130"/>
        <v>1</v>
      </c>
      <c r="CL72" s="50">
        <f t="shared" si="130"/>
        <v>1</v>
      </c>
      <c r="CM72" s="50">
        <f t="shared" si="131"/>
        <v>1</v>
      </c>
      <c r="CN72" s="50">
        <f t="shared" si="131"/>
        <v>1</v>
      </c>
      <c r="CO72" s="147" t="str">
        <f t="shared" si="160"/>
        <v>Mire</v>
      </c>
      <c r="CP72" s="147" t="str">
        <f t="shared" si="161"/>
        <v>Mire</v>
      </c>
      <c r="CQ72" s="147" t="str">
        <f t="shared" si="162"/>
        <v>Mire</v>
      </c>
      <c r="CR72" s="148" t="str">
        <f t="shared" si="163"/>
        <v>Mire</v>
      </c>
    </row>
    <row r="73" spans="1:96" ht="14.1" customHeight="1">
      <c r="A73" s="3" t="s">
        <v>692</v>
      </c>
      <c r="B73" s="29" t="s">
        <v>482</v>
      </c>
      <c r="C73" s="27" t="s">
        <v>678</v>
      </c>
      <c r="D73" s="27">
        <v>54</v>
      </c>
      <c r="E73" s="27" t="s">
        <v>679</v>
      </c>
      <c r="F73" s="28" t="s">
        <v>297</v>
      </c>
      <c r="G73" s="28" t="s">
        <v>297</v>
      </c>
      <c r="H73" s="44" t="s">
        <v>483</v>
      </c>
      <c r="I73" s="53" t="s">
        <v>483</v>
      </c>
      <c r="J73" s="44" t="s">
        <v>352</v>
      </c>
      <c r="K73" s="44" t="s">
        <v>353</v>
      </c>
      <c r="L73" s="28" t="s">
        <v>300</v>
      </c>
      <c r="M73" s="30" t="s">
        <v>339</v>
      </c>
      <c r="N73" s="30" t="s">
        <v>340</v>
      </c>
      <c r="O73" s="28"/>
      <c r="P73" s="28" t="s">
        <v>303</v>
      </c>
      <c r="Q73" s="143">
        <f t="shared" si="164"/>
        <v>21</v>
      </c>
      <c r="R73" s="143">
        <f t="shared" si="164"/>
        <v>16</v>
      </c>
      <c r="S73" s="114">
        <v>1</v>
      </c>
      <c r="T73" s="114">
        <v>1</v>
      </c>
      <c r="U73" s="60"/>
      <c r="V73" s="60"/>
      <c r="W73" s="60"/>
      <c r="X73" s="60"/>
      <c r="Y73" s="115"/>
      <c r="Z73" s="115"/>
      <c r="AA73" s="115">
        <v>2</v>
      </c>
      <c r="AB73" s="115">
        <v>1</v>
      </c>
      <c r="AC73" s="115">
        <v>8</v>
      </c>
      <c r="AD73" s="115">
        <v>8</v>
      </c>
      <c r="AE73" s="110">
        <f t="shared" ref="AE73" si="167">Y73+AA73+AC73</f>
        <v>10</v>
      </c>
      <c r="AF73" s="110">
        <f t="shared" ref="AF73" si="168">Z73+AB73+AD73</f>
        <v>9</v>
      </c>
      <c r="AG73" s="118">
        <v>2</v>
      </c>
      <c r="AH73" s="118">
        <v>1</v>
      </c>
      <c r="AI73" s="118"/>
      <c r="AJ73" s="118"/>
      <c r="AK73" s="118">
        <v>9</v>
      </c>
      <c r="AL73" s="118">
        <v>6</v>
      </c>
      <c r="AM73" s="111">
        <f t="shared" si="165"/>
        <v>11</v>
      </c>
      <c r="AN73" s="111">
        <f t="shared" si="166"/>
        <v>7</v>
      </c>
      <c r="AO73" s="116"/>
      <c r="AP73" s="116"/>
      <c r="AQ73" s="116"/>
      <c r="AR73" s="116"/>
      <c r="AS73" s="116"/>
      <c r="AT73" s="116"/>
      <c r="AU73" s="116">
        <v>1</v>
      </c>
      <c r="AV73" s="116">
        <v>1</v>
      </c>
      <c r="AW73" s="116">
        <v>4</v>
      </c>
      <c r="AX73" s="116">
        <v>4</v>
      </c>
      <c r="AY73" s="116">
        <v>2</v>
      </c>
      <c r="AZ73" s="116">
        <v>0</v>
      </c>
      <c r="BA73" s="116">
        <v>3</v>
      </c>
      <c r="BB73" s="116">
        <v>3</v>
      </c>
      <c r="BC73" s="116">
        <v>3</v>
      </c>
      <c r="BD73" s="116">
        <v>2</v>
      </c>
      <c r="BE73" s="116">
        <v>1</v>
      </c>
      <c r="BF73" s="116">
        <v>1</v>
      </c>
      <c r="BG73" s="116">
        <v>1</v>
      </c>
      <c r="BH73" s="116">
        <v>1</v>
      </c>
      <c r="BI73" s="116"/>
      <c r="BJ73" s="116"/>
      <c r="BK73" s="116"/>
      <c r="BL73" s="116"/>
      <c r="BM73" s="116"/>
      <c r="BN73" s="116"/>
      <c r="BO73" s="116">
        <v>3</v>
      </c>
      <c r="BP73" s="116">
        <v>2</v>
      </c>
      <c r="BQ73" s="116">
        <v>2</v>
      </c>
      <c r="BR73" s="116">
        <v>1</v>
      </c>
      <c r="BS73" s="116">
        <v>1</v>
      </c>
      <c r="BT73" s="116">
        <v>1</v>
      </c>
      <c r="BU73" s="116"/>
      <c r="BV73" s="116"/>
      <c r="BW73" s="116"/>
      <c r="BX73" s="116"/>
      <c r="BY73" s="117">
        <v>2</v>
      </c>
      <c r="BZ73" s="117">
        <v>2</v>
      </c>
      <c r="CA73" s="117">
        <v>3</v>
      </c>
      <c r="CB73" s="117">
        <v>1</v>
      </c>
      <c r="CC73" s="117">
        <v>7</v>
      </c>
      <c r="CD73" s="117">
        <v>6</v>
      </c>
      <c r="CE73" s="117">
        <v>4</v>
      </c>
      <c r="CF73" s="117">
        <v>4</v>
      </c>
      <c r="CG73" s="117">
        <v>2</v>
      </c>
      <c r="CH73" s="117">
        <v>2</v>
      </c>
      <c r="CI73" s="117">
        <v>3</v>
      </c>
      <c r="CJ73" s="117">
        <v>1</v>
      </c>
      <c r="CK73" s="50">
        <f t="shared" si="130"/>
        <v>21</v>
      </c>
      <c r="CL73" s="50">
        <f t="shared" si="130"/>
        <v>16</v>
      </c>
      <c r="CM73" s="50">
        <f t="shared" si="131"/>
        <v>21</v>
      </c>
      <c r="CN73" s="50">
        <f t="shared" si="131"/>
        <v>16</v>
      </c>
      <c r="CO73" s="147" t="str">
        <f t="shared" si="160"/>
        <v>Mire</v>
      </c>
      <c r="CP73" s="147" t="str">
        <f t="shared" si="161"/>
        <v>Mire</v>
      </c>
      <c r="CQ73" s="147" t="str">
        <f t="shared" si="162"/>
        <v>Mire</v>
      </c>
      <c r="CR73" s="148" t="str">
        <f t="shared" si="163"/>
        <v>Mire</v>
      </c>
    </row>
    <row r="74" spans="1:96" ht="14.1" customHeight="1">
      <c r="A74" s="3" t="s">
        <v>484</v>
      </c>
      <c r="B74" s="29" t="s">
        <v>485</v>
      </c>
      <c r="C74" s="27" t="s">
        <v>682</v>
      </c>
      <c r="D74" s="27">
        <v>43</v>
      </c>
      <c r="E74" s="27" t="s">
        <v>679</v>
      </c>
      <c r="F74" s="28" t="s">
        <v>297</v>
      </c>
      <c r="G74" s="28" t="s">
        <v>297</v>
      </c>
      <c r="H74" s="44" t="s">
        <v>483</v>
      </c>
      <c r="I74" s="53" t="s">
        <v>486</v>
      </c>
      <c r="J74" s="44" t="s">
        <v>352</v>
      </c>
      <c r="K74" s="44" t="s">
        <v>353</v>
      </c>
      <c r="L74" s="28" t="s">
        <v>300</v>
      </c>
      <c r="M74" s="30" t="s">
        <v>301</v>
      </c>
      <c r="N74" s="30" t="s">
        <v>302</v>
      </c>
      <c r="O74" s="28"/>
      <c r="P74" s="28" t="s">
        <v>303</v>
      </c>
      <c r="Q74" s="143">
        <f t="shared" si="164"/>
        <v>12</v>
      </c>
      <c r="R74" s="143">
        <f t="shared" si="164"/>
        <v>12</v>
      </c>
      <c r="S74" s="114">
        <v>1</v>
      </c>
      <c r="T74" s="114">
        <v>1</v>
      </c>
      <c r="U74" s="60"/>
      <c r="V74" s="60"/>
      <c r="W74" s="60">
        <v>1</v>
      </c>
      <c r="X74" s="60"/>
      <c r="Y74" s="115"/>
      <c r="Z74" s="115"/>
      <c r="AA74" s="115"/>
      <c r="AB74" s="115"/>
      <c r="AC74" s="115">
        <v>5</v>
      </c>
      <c r="AD74" s="115">
        <v>5</v>
      </c>
      <c r="AE74" s="110">
        <f t="shared" ref="AE74" si="169">Y74+AA74+AC74</f>
        <v>5</v>
      </c>
      <c r="AF74" s="110">
        <f t="shared" ref="AF74" si="170">Z74+AB74+AD74</f>
        <v>5</v>
      </c>
      <c r="AG74" s="118"/>
      <c r="AH74" s="118"/>
      <c r="AI74" s="118"/>
      <c r="AJ74" s="118"/>
      <c r="AK74" s="118">
        <v>7</v>
      </c>
      <c r="AL74" s="118">
        <v>7</v>
      </c>
      <c r="AM74" s="111">
        <f t="shared" ref="AM74" si="171">AG74+AI74+AK74</f>
        <v>7</v>
      </c>
      <c r="AN74" s="111">
        <f t="shared" ref="AN74" si="172">SUM(AH74+AJ74+AL74)</f>
        <v>7</v>
      </c>
      <c r="AO74" s="116"/>
      <c r="AP74" s="116"/>
      <c r="AQ74" s="116">
        <v>1</v>
      </c>
      <c r="AR74" s="116">
        <v>1</v>
      </c>
      <c r="AS74" s="116"/>
      <c r="AT74" s="116"/>
      <c r="AU74" s="116">
        <v>1</v>
      </c>
      <c r="AV74" s="116">
        <v>1</v>
      </c>
      <c r="AW74" s="116"/>
      <c r="AX74" s="116"/>
      <c r="AY74" s="116">
        <v>2</v>
      </c>
      <c r="AZ74" s="116">
        <v>2</v>
      </c>
      <c r="BA74" s="116">
        <v>3</v>
      </c>
      <c r="BB74" s="116">
        <v>3</v>
      </c>
      <c r="BC74" s="116">
        <v>1</v>
      </c>
      <c r="BD74" s="116">
        <v>1</v>
      </c>
      <c r="BE74" s="116">
        <v>1</v>
      </c>
      <c r="BF74" s="116">
        <v>1</v>
      </c>
      <c r="BG74" s="116">
        <v>2</v>
      </c>
      <c r="BH74" s="116">
        <v>2</v>
      </c>
      <c r="BI74" s="116"/>
      <c r="BJ74" s="116"/>
      <c r="BK74" s="116"/>
      <c r="BL74" s="116"/>
      <c r="BM74" s="116">
        <v>1</v>
      </c>
      <c r="BN74" s="116">
        <v>1</v>
      </c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>
        <v>2</v>
      </c>
      <c r="BZ74" s="117">
        <v>2</v>
      </c>
      <c r="CA74" s="117">
        <v>1</v>
      </c>
      <c r="CB74" s="117">
        <v>1</v>
      </c>
      <c r="CC74" s="117">
        <v>6</v>
      </c>
      <c r="CD74" s="117">
        <v>6</v>
      </c>
      <c r="CE74" s="117">
        <v>2</v>
      </c>
      <c r="CF74" s="117">
        <v>2</v>
      </c>
      <c r="CG74" s="117"/>
      <c r="CH74" s="117"/>
      <c r="CI74" s="117">
        <v>1</v>
      </c>
      <c r="CJ74" s="117">
        <v>1</v>
      </c>
      <c r="CK74" s="50">
        <f t="shared" si="130"/>
        <v>12</v>
      </c>
      <c r="CL74" s="50">
        <f t="shared" si="130"/>
        <v>12</v>
      </c>
      <c r="CM74" s="50">
        <f t="shared" si="131"/>
        <v>12</v>
      </c>
      <c r="CN74" s="50">
        <f t="shared" si="131"/>
        <v>12</v>
      </c>
      <c r="CO74" s="147" t="str">
        <f t="shared" si="160"/>
        <v>Mire</v>
      </c>
      <c r="CP74" s="147" t="str">
        <f t="shared" si="161"/>
        <v>Mire</v>
      </c>
      <c r="CQ74" s="147" t="str">
        <f t="shared" si="162"/>
        <v>Mire</v>
      </c>
      <c r="CR74" s="148" t="str">
        <f t="shared" si="163"/>
        <v>Mire</v>
      </c>
    </row>
    <row r="75" spans="1:96" ht="14.1" customHeight="1">
      <c r="A75" s="3" t="s">
        <v>487</v>
      </c>
      <c r="B75" s="29" t="s">
        <v>488</v>
      </c>
      <c r="C75" s="27" t="s">
        <v>678</v>
      </c>
      <c r="D75" s="27">
        <v>60</v>
      </c>
      <c r="E75" s="27" t="s">
        <v>679</v>
      </c>
      <c r="F75" s="28" t="s">
        <v>297</v>
      </c>
      <c r="G75" s="28" t="s">
        <v>297</v>
      </c>
      <c r="H75" s="44" t="s">
        <v>483</v>
      </c>
      <c r="I75" s="53" t="s">
        <v>489</v>
      </c>
      <c r="J75" s="44" t="s">
        <v>352</v>
      </c>
      <c r="K75" s="44" t="s">
        <v>353</v>
      </c>
      <c r="L75" s="28" t="s">
        <v>300</v>
      </c>
      <c r="M75" s="30" t="s">
        <v>301</v>
      </c>
      <c r="N75" s="30" t="s">
        <v>302</v>
      </c>
      <c r="O75" s="28"/>
      <c r="P75" s="28" t="s">
        <v>303</v>
      </c>
      <c r="Q75" s="143">
        <f t="shared" si="164"/>
        <v>11</v>
      </c>
      <c r="R75" s="143">
        <f t="shared" si="164"/>
        <v>9</v>
      </c>
      <c r="S75" s="114">
        <v>1</v>
      </c>
      <c r="T75" s="114">
        <v>0</v>
      </c>
      <c r="U75" s="60"/>
      <c r="V75" s="60"/>
      <c r="W75" s="60"/>
      <c r="X75" s="60"/>
      <c r="Y75" s="115"/>
      <c r="Z75" s="115"/>
      <c r="AA75" s="115"/>
      <c r="AB75" s="115"/>
      <c r="AC75" s="115">
        <v>5</v>
      </c>
      <c r="AD75" s="115">
        <v>5</v>
      </c>
      <c r="AE75" s="110">
        <f t="shared" ref="AE75:AE79" si="173">Y75+AA75+AC75</f>
        <v>5</v>
      </c>
      <c r="AF75" s="110">
        <f t="shared" ref="AF75:AF79" si="174">Z75+AB75+AD75</f>
        <v>5</v>
      </c>
      <c r="AG75" s="118"/>
      <c r="AH75" s="118"/>
      <c r="AI75" s="118"/>
      <c r="AJ75" s="118"/>
      <c r="AK75" s="118">
        <v>6</v>
      </c>
      <c r="AL75" s="118">
        <v>4</v>
      </c>
      <c r="AM75" s="111">
        <f t="shared" ref="AM75:AM79" si="175">AG75+AI75+AK75</f>
        <v>6</v>
      </c>
      <c r="AN75" s="111">
        <f t="shared" ref="AN75:AN79" si="176">SUM(AH75+AJ75+AL75)</f>
        <v>4</v>
      </c>
      <c r="AO75" s="116"/>
      <c r="AP75" s="116"/>
      <c r="AQ75" s="116"/>
      <c r="AR75" s="116"/>
      <c r="AS75" s="116"/>
      <c r="AT75" s="116"/>
      <c r="AU75" s="116">
        <v>1</v>
      </c>
      <c r="AV75" s="116">
        <v>1</v>
      </c>
      <c r="AW75" s="116">
        <v>1</v>
      </c>
      <c r="AX75" s="116">
        <v>1</v>
      </c>
      <c r="AY75" s="116"/>
      <c r="AZ75" s="116"/>
      <c r="BA75" s="116">
        <v>1</v>
      </c>
      <c r="BB75" s="116">
        <v>1</v>
      </c>
      <c r="BC75" s="116">
        <v>1</v>
      </c>
      <c r="BD75" s="116">
        <v>1</v>
      </c>
      <c r="BE75" s="116">
        <v>1</v>
      </c>
      <c r="BF75" s="116">
        <v>1</v>
      </c>
      <c r="BG75" s="116"/>
      <c r="BH75" s="116"/>
      <c r="BI75" s="116">
        <v>2</v>
      </c>
      <c r="BJ75" s="116">
        <v>2</v>
      </c>
      <c r="BK75" s="116"/>
      <c r="BL75" s="116"/>
      <c r="BM75" s="116"/>
      <c r="BN75" s="116"/>
      <c r="BO75" s="116">
        <v>1</v>
      </c>
      <c r="BP75" s="116">
        <v>1</v>
      </c>
      <c r="BQ75" s="116"/>
      <c r="BR75" s="116"/>
      <c r="BS75" s="116">
        <v>3</v>
      </c>
      <c r="BT75" s="116">
        <v>1</v>
      </c>
      <c r="BU75" s="116"/>
      <c r="BV75" s="116"/>
      <c r="BW75" s="116"/>
      <c r="BX75" s="116"/>
      <c r="BY75" s="117">
        <v>4</v>
      </c>
      <c r="BZ75" s="117">
        <v>4</v>
      </c>
      <c r="CA75" s="117">
        <v>2</v>
      </c>
      <c r="CB75" s="117">
        <v>2</v>
      </c>
      <c r="CC75" s="117">
        <v>1</v>
      </c>
      <c r="CD75" s="117">
        <v>1</v>
      </c>
      <c r="CE75" s="117"/>
      <c r="CF75" s="117"/>
      <c r="CG75" s="117">
        <v>1</v>
      </c>
      <c r="CH75" s="117">
        <v>1</v>
      </c>
      <c r="CI75" s="117">
        <v>3</v>
      </c>
      <c r="CJ75" s="117">
        <v>1</v>
      </c>
      <c r="CK75" s="50">
        <f t="shared" si="130"/>
        <v>11</v>
      </c>
      <c r="CL75" s="50">
        <f t="shared" si="130"/>
        <v>9</v>
      </c>
      <c r="CM75" s="50">
        <f t="shared" si="131"/>
        <v>11</v>
      </c>
      <c r="CN75" s="50">
        <f t="shared" si="131"/>
        <v>9</v>
      </c>
      <c r="CO75" s="147" t="str">
        <f t="shared" si="160"/>
        <v>Mire</v>
      </c>
      <c r="CP75" s="147" t="str">
        <f t="shared" si="161"/>
        <v>Mire</v>
      </c>
      <c r="CQ75" s="147" t="str">
        <f t="shared" si="162"/>
        <v>Mire</v>
      </c>
      <c r="CR75" s="148" t="str">
        <f t="shared" si="163"/>
        <v>Mire</v>
      </c>
    </row>
    <row r="76" spans="1:96" ht="14.1" customHeight="1">
      <c r="A76" s="3" t="s">
        <v>490</v>
      </c>
      <c r="B76" s="29" t="s">
        <v>491</v>
      </c>
      <c r="C76" s="27" t="s">
        <v>682</v>
      </c>
      <c r="D76" s="27">
        <v>59</v>
      </c>
      <c r="E76" s="27" t="s">
        <v>679</v>
      </c>
      <c r="F76" s="28" t="s">
        <v>297</v>
      </c>
      <c r="G76" s="28" t="s">
        <v>297</v>
      </c>
      <c r="H76" s="44" t="s">
        <v>483</v>
      </c>
      <c r="I76" s="53" t="s">
        <v>492</v>
      </c>
      <c r="J76" s="44" t="s">
        <v>352</v>
      </c>
      <c r="K76" s="44" t="s">
        <v>353</v>
      </c>
      <c r="L76" s="28" t="s">
        <v>300</v>
      </c>
      <c r="M76" s="30" t="s">
        <v>301</v>
      </c>
      <c r="N76" s="30" t="s">
        <v>302</v>
      </c>
      <c r="O76" s="28"/>
      <c r="P76" s="28" t="s">
        <v>303</v>
      </c>
      <c r="Q76" s="143">
        <f t="shared" si="164"/>
        <v>11</v>
      </c>
      <c r="R76" s="143">
        <f t="shared" si="164"/>
        <v>7</v>
      </c>
      <c r="S76" s="114">
        <v>1</v>
      </c>
      <c r="T76" s="114">
        <v>1</v>
      </c>
      <c r="U76" s="60"/>
      <c r="V76" s="60"/>
      <c r="W76" s="60"/>
      <c r="X76" s="60"/>
      <c r="Y76" s="115"/>
      <c r="Z76" s="115"/>
      <c r="AA76" s="115">
        <v>3</v>
      </c>
      <c r="AB76" s="115">
        <v>2</v>
      </c>
      <c r="AC76" s="115">
        <v>2</v>
      </c>
      <c r="AD76" s="115">
        <v>1</v>
      </c>
      <c r="AE76" s="110">
        <f t="shared" si="173"/>
        <v>5</v>
      </c>
      <c r="AF76" s="110">
        <f t="shared" si="174"/>
        <v>3</v>
      </c>
      <c r="AG76" s="118"/>
      <c r="AH76" s="118"/>
      <c r="AI76" s="118"/>
      <c r="AJ76" s="118"/>
      <c r="AK76" s="118">
        <v>6</v>
      </c>
      <c r="AL76" s="118">
        <v>4</v>
      </c>
      <c r="AM76" s="111">
        <f t="shared" si="175"/>
        <v>6</v>
      </c>
      <c r="AN76" s="111">
        <f t="shared" si="176"/>
        <v>4</v>
      </c>
      <c r="AO76" s="116"/>
      <c r="AP76" s="116"/>
      <c r="AQ76" s="116"/>
      <c r="AR76" s="116"/>
      <c r="AS76" s="116"/>
      <c r="AT76" s="116"/>
      <c r="AU76" s="116">
        <v>1</v>
      </c>
      <c r="AV76" s="116">
        <v>1</v>
      </c>
      <c r="AW76" s="116">
        <v>1</v>
      </c>
      <c r="AX76" s="116">
        <v>1</v>
      </c>
      <c r="AY76" s="116"/>
      <c r="AZ76" s="116"/>
      <c r="BA76" s="116">
        <v>1</v>
      </c>
      <c r="BB76" s="116">
        <v>1</v>
      </c>
      <c r="BC76" s="116">
        <v>2</v>
      </c>
      <c r="BD76" s="116">
        <v>1</v>
      </c>
      <c r="BE76" s="116"/>
      <c r="BF76" s="116"/>
      <c r="BG76" s="116"/>
      <c r="BH76" s="116"/>
      <c r="BI76" s="116">
        <v>2</v>
      </c>
      <c r="BJ76" s="116">
        <v>1</v>
      </c>
      <c r="BK76" s="116"/>
      <c r="BL76" s="116"/>
      <c r="BM76" s="116"/>
      <c r="BN76" s="116"/>
      <c r="BO76" s="116">
        <v>2</v>
      </c>
      <c r="BP76" s="116">
        <v>2</v>
      </c>
      <c r="BQ76" s="116">
        <v>1</v>
      </c>
      <c r="BR76" s="116">
        <v>0</v>
      </c>
      <c r="BS76" s="116">
        <v>1</v>
      </c>
      <c r="BT76" s="116">
        <v>0</v>
      </c>
      <c r="BU76" s="116"/>
      <c r="BV76" s="116"/>
      <c r="BW76" s="116"/>
      <c r="BX76" s="116"/>
      <c r="BY76" s="117"/>
      <c r="BZ76" s="117"/>
      <c r="CA76" s="117"/>
      <c r="CB76" s="117"/>
      <c r="CC76" s="117">
        <v>5</v>
      </c>
      <c r="CD76" s="117">
        <v>4</v>
      </c>
      <c r="CE76" s="117">
        <v>1</v>
      </c>
      <c r="CF76" s="117">
        <v>0</v>
      </c>
      <c r="CG76" s="117"/>
      <c r="CH76" s="117"/>
      <c r="CI76" s="117">
        <v>5</v>
      </c>
      <c r="CJ76" s="117">
        <v>3</v>
      </c>
      <c r="CK76" s="50">
        <f t="shared" si="130"/>
        <v>11</v>
      </c>
      <c r="CL76" s="50">
        <f t="shared" si="130"/>
        <v>7</v>
      </c>
      <c r="CM76" s="50">
        <f t="shared" si="131"/>
        <v>11</v>
      </c>
      <c r="CN76" s="50">
        <f t="shared" si="131"/>
        <v>7</v>
      </c>
      <c r="CO76" s="147" t="str">
        <f t="shared" si="160"/>
        <v>Mire</v>
      </c>
      <c r="CP76" s="147" t="str">
        <f t="shared" si="161"/>
        <v>Mire</v>
      </c>
      <c r="CQ76" s="147" t="str">
        <f t="shared" si="162"/>
        <v>Mire</v>
      </c>
      <c r="CR76" s="148" t="str">
        <f t="shared" si="163"/>
        <v>Mire</v>
      </c>
    </row>
    <row r="77" spans="1:96" ht="14.1" customHeight="1">
      <c r="A77" s="3" t="s">
        <v>493</v>
      </c>
      <c r="B77" s="29" t="s">
        <v>494</v>
      </c>
      <c r="C77" s="27" t="s">
        <v>678</v>
      </c>
      <c r="D77" s="27">
        <v>47</v>
      </c>
      <c r="E77" s="27" t="s">
        <v>679</v>
      </c>
      <c r="F77" s="28" t="s">
        <v>297</v>
      </c>
      <c r="G77" s="28" t="s">
        <v>297</v>
      </c>
      <c r="H77" s="44" t="s">
        <v>483</v>
      </c>
      <c r="I77" s="53" t="s">
        <v>495</v>
      </c>
      <c r="J77" s="44" t="s">
        <v>352</v>
      </c>
      <c r="K77" s="44" t="s">
        <v>353</v>
      </c>
      <c r="L77" s="28" t="s">
        <v>300</v>
      </c>
      <c r="M77" s="30" t="s">
        <v>301</v>
      </c>
      <c r="N77" s="30" t="s">
        <v>302</v>
      </c>
      <c r="O77" s="28"/>
      <c r="P77" s="28" t="s">
        <v>303</v>
      </c>
      <c r="Q77" s="143">
        <f t="shared" si="164"/>
        <v>19</v>
      </c>
      <c r="R77" s="143">
        <f t="shared" si="164"/>
        <v>13</v>
      </c>
      <c r="S77" s="114">
        <v>2</v>
      </c>
      <c r="T77" s="114">
        <v>0</v>
      </c>
      <c r="U77" s="60"/>
      <c r="V77" s="60"/>
      <c r="W77" s="60"/>
      <c r="X77" s="60">
        <v>1</v>
      </c>
      <c r="Y77" s="115"/>
      <c r="Z77" s="115"/>
      <c r="AA77" s="115">
        <v>2</v>
      </c>
      <c r="AB77" s="115">
        <v>2</v>
      </c>
      <c r="AC77" s="115">
        <v>5</v>
      </c>
      <c r="AD77" s="115">
        <v>5</v>
      </c>
      <c r="AE77" s="110">
        <f t="shared" si="173"/>
        <v>7</v>
      </c>
      <c r="AF77" s="110">
        <f t="shared" si="174"/>
        <v>7</v>
      </c>
      <c r="AG77" s="118">
        <v>1</v>
      </c>
      <c r="AH77" s="118">
        <v>0</v>
      </c>
      <c r="AI77" s="118"/>
      <c r="AJ77" s="118"/>
      <c r="AK77" s="118">
        <v>11</v>
      </c>
      <c r="AL77" s="118">
        <v>6</v>
      </c>
      <c r="AM77" s="111">
        <f t="shared" si="175"/>
        <v>12</v>
      </c>
      <c r="AN77" s="111">
        <f t="shared" si="176"/>
        <v>6</v>
      </c>
      <c r="AO77" s="116"/>
      <c r="AP77" s="116"/>
      <c r="AQ77" s="116"/>
      <c r="AR77" s="116"/>
      <c r="AS77" s="116">
        <v>1</v>
      </c>
      <c r="AT77" s="116">
        <v>1</v>
      </c>
      <c r="AU77" s="116">
        <v>1</v>
      </c>
      <c r="AV77" s="116">
        <v>1</v>
      </c>
      <c r="AW77" s="116">
        <v>1</v>
      </c>
      <c r="AX77" s="116">
        <v>1</v>
      </c>
      <c r="AY77" s="116">
        <v>3</v>
      </c>
      <c r="AZ77" s="116">
        <v>3</v>
      </c>
      <c r="BA77" s="116">
        <v>2</v>
      </c>
      <c r="BB77" s="116">
        <v>2</v>
      </c>
      <c r="BC77" s="116">
        <v>3</v>
      </c>
      <c r="BD77" s="116">
        <v>0</v>
      </c>
      <c r="BE77" s="116">
        <v>1</v>
      </c>
      <c r="BF77" s="116">
        <v>1</v>
      </c>
      <c r="BG77" s="116">
        <v>2</v>
      </c>
      <c r="BH77" s="116">
        <v>0</v>
      </c>
      <c r="BI77" s="116"/>
      <c r="BJ77" s="116"/>
      <c r="BK77" s="116">
        <v>2</v>
      </c>
      <c r="BL77" s="116">
        <v>2</v>
      </c>
      <c r="BM77" s="116">
        <v>2</v>
      </c>
      <c r="BN77" s="116">
        <v>2</v>
      </c>
      <c r="BO77" s="116">
        <v>1</v>
      </c>
      <c r="BP77" s="116">
        <v>0</v>
      </c>
      <c r="BQ77" s="116"/>
      <c r="BR77" s="116"/>
      <c r="BS77" s="116"/>
      <c r="BT77" s="116"/>
      <c r="BU77" s="116"/>
      <c r="BV77" s="116"/>
      <c r="BW77" s="116"/>
      <c r="BX77" s="116"/>
      <c r="BY77" s="117">
        <v>4</v>
      </c>
      <c r="BZ77" s="117">
        <v>4</v>
      </c>
      <c r="CA77" s="117">
        <v>5</v>
      </c>
      <c r="CB77" s="117">
        <v>5</v>
      </c>
      <c r="CC77" s="117">
        <v>3</v>
      </c>
      <c r="CD77" s="117">
        <v>2</v>
      </c>
      <c r="CE77" s="117">
        <v>1</v>
      </c>
      <c r="CF77" s="117">
        <v>0</v>
      </c>
      <c r="CG77" s="117">
        <v>6</v>
      </c>
      <c r="CH77" s="117">
        <v>2</v>
      </c>
      <c r="CI77" s="117"/>
      <c r="CJ77" s="117"/>
      <c r="CK77" s="50">
        <f t="shared" si="130"/>
        <v>19</v>
      </c>
      <c r="CL77" s="50">
        <f t="shared" si="130"/>
        <v>13</v>
      </c>
      <c r="CM77" s="50">
        <f t="shared" si="131"/>
        <v>19</v>
      </c>
      <c r="CN77" s="50">
        <f t="shared" si="131"/>
        <v>13</v>
      </c>
      <c r="CO77" s="147" t="str">
        <f t="shared" si="160"/>
        <v>Mire</v>
      </c>
      <c r="CP77" s="147" t="str">
        <f t="shared" si="161"/>
        <v>Mire</v>
      </c>
      <c r="CQ77" s="147" t="str">
        <f t="shared" si="162"/>
        <v>Mire</v>
      </c>
      <c r="CR77" s="148" t="str">
        <f t="shared" si="163"/>
        <v>Mire</v>
      </c>
    </row>
    <row r="78" spans="1:96" ht="14.1" customHeight="1">
      <c r="A78" s="3" t="s">
        <v>496</v>
      </c>
      <c r="B78" s="29" t="s">
        <v>497</v>
      </c>
      <c r="C78" s="27" t="s">
        <v>678</v>
      </c>
      <c r="D78" s="27">
        <v>56</v>
      </c>
      <c r="E78" s="27" t="s">
        <v>679</v>
      </c>
      <c r="F78" s="28" t="s">
        <v>297</v>
      </c>
      <c r="G78" s="28" t="s">
        <v>297</v>
      </c>
      <c r="H78" s="44" t="s">
        <v>483</v>
      </c>
      <c r="I78" s="53" t="s">
        <v>498</v>
      </c>
      <c r="J78" s="44" t="s">
        <v>352</v>
      </c>
      <c r="K78" s="44" t="s">
        <v>353</v>
      </c>
      <c r="L78" s="28" t="s">
        <v>300</v>
      </c>
      <c r="M78" s="30" t="s">
        <v>301</v>
      </c>
      <c r="N78" s="30" t="s">
        <v>302</v>
      </c>
      <c r="O78" s="28"/>
      <c r="P78" s="28" t="s">
        <v>303</v>
      </c>
      <c r="Q78" s="143">
        <f t="shared" si="164"/>
        <v>5</v>
      </c>
      <c r="R78" s="143">
        <f t="shared" si="164"/>
        <v>0</v>
      </c>
      <c r="S78" s="114">
        <v>1</v>
      </c>
      <c r="T78" s="114">
        <v>0</v>
      </c>
      <c r="U78" s="60"/>
      <c r="V78" s="60"/>
      <c r="W78" s="60"/>
      <c r="X78" s="60"/>
      <c r="Y78" s="115"/>
      <c r="Z78" s="115"/>
      <c r="AA78" s="115">
        <v>2</v>
      </c>
      <c r="AB78" s="115">
        <v>0</v>
      </c>
      <c r="AC78" s="115"/>
      <c r="AD78" s="115"/>
      <c r="AE78" s="110">
        <f t="shared" si="173"/>
        <v>2</v>
      </c>
      <c r="AF78" s="110">
        <f t="shared" si="174"/>
        <v>0</v>
      </c>
      <c r="AG78" s="118"/>
      <c r="AH78" s="118"/>
      <c r="AI78" s="118">
        <v>1</v>
      </c>
      <c r="AJ78" s="118">
        <v>0</v>
      </c>
      <c r="AK78" s="118">
        <v>2</v>
      </c>
      <c r="AL78" s="118">
        <v>0</v>
      </c>
      <c r="AM78" s="111">
        <f t="shared" si="175"/>
        <v>3</v>
      </c>
      <c r="AN78" s="111">
        <f t="shared" si="176"/>
        <v>0</v>
      </c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>
        <v>1</v>
      </c>
      <c r="BD78" s="116">
        <v>0</v>
      </c>
      <c r="BE78" s="116">
        <v>1</v>
      </c>
      <c r="BF78" s="116">
        <v>0</v>
      </c>
      <c r="BG78" s="116">
        <v>1</v>
      </c>
      <c r="BH78" s="116">
        <v>0</v>
      </c>
      <c r="BI78" s="116"/>
      <c r="BJ78" s="116"/>
      <c r="BK78" s="116"/>
      <c r="BL78" s="116"/>
      <c r="BM78" s="116"/>
      <c r="BN78" s="116"/>
      <c r="BO78" s="116">
        <v>1</v>
      </c>
      <c r="BP78" s="116">
        <v>0</v>
      </c>
      <c r="BQ78" s="116">
        <v>1</v>
      </c>
      <c r="BR78" s="116">
        <v>0</v>
      </c>
      <c r="BS78" s="116"/>
      <c r="BT78" s="116"/>
      <c r="BU78" s="116"/>
      <c r="BV78" s="116"/>
      <c r="BW78" s="116"/>
      <c r="BX78" s="116"/>
      <c r="BY78" s="117">
        <v>1</v>
      </c>
      <c r="BZ78" s="117">
        <v>0</v>
      </c>
      <c r="CA78" s="117"/>
      <c r="CB78" s="117"/>
      <c r="CC78" s="117"/>
      <c r="CD78" s="117"/>
      <c r="CE78" s="117">
        <v>1</v>
      </c>
      <c r="CF78" s="117">
        <v>0</v>
      </c>
      <c r="CG78" s="117">
        <v>1</v>
      </c>
      <c r="CH78" s="117">
        <v>0</v>
      </c>
      <c r="CI78" s="117">
        <v>2</v>
      </c>
      <c r="CJ78" s="117">
        <v>0</v>
      </c>
      <c r="CK78" s="50">
        <f t="shared" si="130"/>
        <v>5</v>
      </c>
      <c r="CL78" s="50">
        <f t="shared" si="130"/>
        <v>0</v>
      </c>
      <c r="CM78" s="50">
        <f t="shared" si="131"/>
        <v>5</v>
      </c>
      <c r="CN78" s="50">
        <f t="shared" si="131"/>
        <v>0</v>
      </c>
      <c r="CO78" s="147" t="str">
        <f t="shared" si="160"/>
        <v>Mire</v>
      </c>
      <c r="CP78" s="147" t="str">
        <f t="shared" si="161"/>
        <v>Mire</v>
      </c>
      <c r="CQ78" s="147" t="str">
        <f t="shared" si="162"/>
        <v>Mire</v>
      </c>
      <c r="CR78" s="148" t="str">
        <f t="shared" si="163"/>
        <v>Mire</v>
      </c>
    </row>
    <row r="79" spans="1:96" ht="14.1" customHeight="1">
      <c r="A79" s="3" t="s">
        <v>499</v>
      </c>
      <c r="B79" s="29" t="s">
        <v>500</v>
      </c>
      <c r="C79" s="27" t="s">
        <v>678</v>
      </c>
      <c r="D79" s="27">
        <v>40</v>
      </c>
      <c r="E79" s="27" t="s">
        <v>679</v>
      </c>
      <c r="F79" s="28" t="s">
        <v>297</v>
      </c>
      <c r="G79" s="28" t="s">
        <v>297</v>
      </c>
      <c r="H79" s="44" t="s">
        <v>483</v>
      </c>
      <c r="I79" s="53" t="s">
        <v>501</v>
      </c>
      <c r="J79" s="44" t="s">
        <v>352</v>
      </c>
      <c r="K79" s="44" t="s">
        <v>353</v>
      </c>
      <c r="L79" s="28" t="s">
        <v>300</v>
      </c>
      <c r="M79" s="30" t="s">
        <v>301</v>
      </c>
      <c r="N79" s="30" t="s">
        <v>302</v>
      </c>
      <c r="O79" s="28"/>
      <c r="P79" s="28" t="s">
        <v>303</v>
      </c>
      <c r="Q79" s="143">
        <f t="shared" si="164"/>
        <v>12</v>
      </c>
      <c r="R79" s="143">
        <f t="shared" si="164"/>
        <v>9</v>
      </c>
      <c r="S79" s="114">
        <v>1</v>
      </c>
      <c r="T79" s="114">
        <v>0</v>
      </c>
      <c r="U79" s="60"/>
      <c r="V79" s="60"/>
      <c r="W79" s="60"/>
      <c r="X79" s="60"/>
      <c r="Y79" s="115"/>
      <c r="Z79" s="115"/>
      <c r="AA79" s="115"/>
      <c r="AB79" s="115"/>
      <c r="AC79" s="115">
        <v>5</v>
      </c>
      <c r="AD79" s="115">
        <v>4</v>
      </c>
      <c r="AE79" s="110">
        <f t="shared" si="173"/>
        <v>5</v>
      </c>
      <c r="AF79" s="110">
        <f t="shared" si="174"/>
        <v>4</v>
      </c>
      <c r="AG79" s="118"/>
      <c r="AH79" s="118"/>
      <c r="AI79" s="118"/>
      <c r="AJ79" s="118"/>
      <c r="AK79" s="118">
        <v>7</v>
      </c>
      <c r="AL79" s="118">
        <v>5</v>
      </c>
      <c r="AM79" s="111">
        <f t="shared" si="175"/>
        <v>7</v>
      </c>
      <c r="AN79" s="111">
        <f t="shared" si="176"/>
        <v>5</v>
      </c>
      <c r="AO79" s="116"/>
      <c r="AP79" s="116"/>
      <c r="AQ79" s="116"/>
      <c r="AR79" s="116"/>
      <c r="AS79" s="116"/>
      <c r="AT79" s="116"/>
      <c r="AU79" s="116">
        <v>1</v>
      </c>
      <c r="AV79" s="116">
        <v>1</v>
      </c>
      <c r="AW79" s="116">
        <v>2</v>
      </c>
      <c r="AX79" s="116">
        <v>1</v>
      </c>
      <c r="AY79" s="116">
        <v>2</v>
      </c>
      <c r="AZ79" s="116">
        <v>2</v>
      </c>
      <c r="BA79" s="116">
        <v>2</v>
      </c>
      <c r="BB79" s="116">
        <v>2</v>
      </c>
      <c r="BC79" s="116">
        <v>2</v>
      </c>
      <c r="BD79" s="116">
        <v>1</v>
      </c>
      <c r="BE79" s="116">
        <v>1</v>
      </c>
      <c r="BF79" s="116">
        <v>1</v>
      </c>
      <c r="BG79" s="116">
        <v>1</v>
      </c>
      <c r="BH79" s="116">
        <v>1</v>
      </c>
      <c r="BI79" s="116"/>
      <c r="BJ79" s="116"/>
      <c r="BK79" s="116"/>
      <c r="BL79" s="116"/>
      <c r="BM79" s="116"/>
      <c r="BN79" s="116"/>
      <c r="BO79" s="116">
        <v>1</v>
      </c>
      <c r="BP79" s="116">
        <v>0</v>
      </c>
      <c r="BQ79" s="116"/>
      <c r="BR79" s="116"/>
      <c r="BS79" s="116"/>
      <c r="BT79" s="116"/>
      <c r="BU79" s="116"/>
      <c r="BV79" s="116"/>
      <c r="BW79" s="116"/>
      <c r="BX79" s="116"/>
      <c r="BY79" s="117">
        <v>3</v>
      </c>
      <c r="BZ79" s="117">
        <v>2</v>
      </c>
      <c r="CA79" s="117">
        <v>4</v>
      </c>
      <c r="CB79" s="117">
        <v>3</v>
      </c>
      <c r="CC79" s="117">
        <v>4</v>
      </c>
      <c r="CD79" s="117">
        <v>4</v>
      </c>
      <c r="CE79" s="117"/>
      <c r="CF79" s="117"/>
      <c r="CG79" s="117"/>
      <c r="CH79" s="117"/>
      <c r="CI79" s="117">
        <v>1</v>
      </c>
      <c r="CJ79" s="117">
        <v>0</v>
      </c>
      <c r="CK79" s="50">
        <f t="shared" si="130"/>
        <v>12</v>
      </c>
      <c r="CL79" s="50">
        <f t="shared" si="130"/>
        <v>9</v>
      </c>
      <c r="CM79" s="50">
        <f t="shared" si="131"/>
        <v>12</v>
      </c>
      <c r="CN79" s="50">
        <f t="shared" si="131"/>
        <v>9</v>
      </c>
      <c r="CO79" s="147" t="str">
        <f t="shared" si="160"/>
        <v>Mire</v>
      </c>
      <c r="CP79" s="147" t="str">
        <f t="shared" si="161"/>
        <v>Mire</v>
      </c>
      <c r="CQ79" s="147" t="str">
        <f t="shared" si="162"/>
        <v>Mire</v>
      </c>
      <c r="CR79" s="148" t="str">
        <f t="shared" si="163"/>
        <v>Mire</v>
      </c>
    </row>
    <row r="80" spans="1:96" ht="14.1" customHeight="1">
      <c r="A80" s="3" t="s">
        <v>693</v>
      </c>
      <c r="B80" s="29" t="s">
        <v>503</v>
      </c>
      <c r="C80" s="27" t="s">
        <v>678</v>
      </c>
      <c r="D80" s="27">
        <v>59</v>
      </c>
      <c r="E80" s="27" t="s">
        <v>691</v>
      </c>
      <c r="F80" s="28" t="s">
        <v>297</v>
      </c>
      <c r="G80" s="28" t="s">
        <v>297</v>
      </c>
      <c r="H80" s="44" t="s">
        <v>504</v>
      </c>
      <c r="I80" s="53" t="s">
        <v>505</v>
      </c>
      <c r="J80" s="44" t="s">
        <v>352</v>
      </c>
      <c r="K80" s="44" t="s">
        <v>353</v>
      </c>
      <c r="L80" s="28" t="s">
        <v>300</v>
      </c>
      <c r="M80" s="30" t="s">
        <v>301</v>
      </c>
      <c r="N80" s="30" t="s">
        <v>302</v>
      </c>
      <c r="O80" s="28"/>
      <c r="P80" s="28" t="s">
        <v>303</v>
      </c>
      <c r="Q80" s="143">
        <f t="shared" si="164"/>
        <v>3</v>
      </c>
      <c r="R80" s="143">
        <f t="shared" si="164"/>
        <v>0</v>
      </c>
      <c r="S80" s="114">
        <v>1</v>
      </c>
      <c r="T80" s="114">
        <v>0</v>
      </c>
      <c r="U80" s="60"/>
      <c r="V80" s="60"/>
      <c r="W80" s="60"/>
      <c r="X80" s="60"/>
      <c r="Y80" s="115">
        <v>1</v>
      </c>
      <c r="Z80" s="115">
        <v>0</v>
      </c>
      <c r="AA80" s="115"/>
      <c r="AB80" s="115"/>
      <c r="AC80" s="115"/>
      <c r="AD80" s="115"/>
      <c r="AE80" s="110">
        <f t="shared" ref="AE80:AE83" si="177">Y80+AA80+AC80</f>
        <v>1</v>
      </c>
      <c r="AF80" s="110">
        <f t="shared" ref="AF80:AF83" si="178">Z80+AB80+AD80</f>
        <v>0</v>
      </c>
      <c r="AG80" s="118"/>
      <c r="AH80" s="118"/>
      <c r="AI80" s="118">
        <v>2</v>
      </c>
      <c r="AJ80" s="118">
        <v>0</v>
      </c>
      <c r="AK80" s="118"/>
      <c r="AL80" s="118"/>
      <c r="AM80" s="111">
        <f t="shared" ref="AM80:AM82" si="179">AG80+AI80+AK80</f>
        <v>2</v>
      </c>
      <c r="AN80" s="111">
        <f t="shared" ref="AN80:AN82" si="180">SUM(AH80+AJ80+AL80)</f>
        <v>0</v>
      </c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>
        <v>1</v>
      </c>
      <c r="BF80" s="116">
        <v>0</v>
      </c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>
        <v>2</v>
      </c>
      <c r="BT80" s="116">
        <v>0</v>
      </c>
      <c r="BU80" s="116"/>
      <c r="BV80" s="116"/>
      <c r="BW80" s="116"/>
      <c r="BX80" s="116"/>
      <c r="BY80" s="117"/>
      <c r="BZ80" s="117"/>
      <c r="CA80" s="117"/>
      <c r="CB80" s="117"/>
      <c r="CC80" s="117"/>
      <c r="CD80" s="117"/>
      <c r="CE80" s="117">
        <v>1</v>
      </c>
      <c r="CF80" s="117">
        <v>0</v>
      </c>
      <c r="CG80" s="117"/>
      <c r="CH80" s="117"/>
      <c r="CI80" s="117">
        <v>2</v>
      </c>
      <c r="CJ80" s="117">
        <v>0</v>
      </c>
      <c r="CK80" s="50">
        <f t="shared" si="130"/>
        <v>3</v>
      </c>
      <c r="CL80" s="50">
        <f t="shared" si="130"/>
        <v>0</v>
      </c>
      <c r="CM80" s="50">
        <f t="shared" si="131"/>
        <v>3</v>
      </c>
      <c r="CN80" s="50">
        <f t="shared" si="131"/>
        <v>0</v>
      </c>
      <c r="CO80" s="147" t="str">
        <f t="shared" si="160"/>
        <v>Mire</v>
      </c>
      <c r="CP80" s="147" t="str">
        <f t="shared" si="161"/>
        <v>Mire</v>
      </c>
      <c r="CQ80" s="147" t="str">
        <f t="shared" si="162"/>
        <v>Mire</v>
      </c>
      <c r="CR80" s="148" t="str">
        <f t="shared" si="163"/>
        <v>Mire</v>
      </c>
    </row>
    <row r="81" spans="1:96" ht="14.1" customHeight="1">
      <c r="A81" s="3" t="s">
        <v>506</v>
      </c>
      <c r="B81" s="29" t="s">
        <v>503</v>
      </c>
      <c r="C81" s="27" t="s">
        <v>678</v>
      </c>
      <c r="D81" s="27">
        <v>59</v>
      </c>
      <c r="E81" s="27" t="s">
        <v>691</v>
      </c>
      <c r="F81" s="28" t="s">
        <v>297</v>
      </c>
      <c r="G81" s="28" t="s">
        <v>297</v>
      </c>
      <c r="H81" s="44" t="s">
        <v>504</v>
      </c>
      <c r="I81" s="53" t="s">
        <v>507</v>
      </c>
      <c r="J81" s="44" t="s">
        <v>352</v>
      </c>
      <c r="K81" s="44" t="s">
        <v>353</v>
      </c>
      <c r="L81" s="28" t="s">
        <v>300</v>
      </c>
      <c r="M81" s="30" t="s">
        <v>50</v>
      </c>
      <c r="N81" s="30" t="s">
        <v>315</v>
      </c>
      <c r="O81" s="28" t="s">
        <v>508</v>
      </c>
      <c r="P81" s="28" t="s">
        <v>303</v>
      </c>
      <c r="Q81" s="143">
        <f t="shared" si="164"/>
        <v>1</v>
      </c>
      <c r="R81" s="143">
        <f t="shared" si="164"/>
        <v>1</v>
      </c>
      <c r="S81" s="114"/>
      <c r="T81" s="114"/>
      <c r="U81" s="60"/>
      <c r="V81" s="60"/>
      <c r="W81" s="60"/>
      <c r="X81" s="60"/>
      <c r="Y81" s="115">
        <v>1</v>
      </c>
      <c r="Z81" s="115">
        <v>1</v>
      </c>
      <c r="AA81" s="115"/>
      <c r="AB81" s="115"/>
      <c r="AC81" s="115"/>
      <c r="AD81" s="115"/>
      <c r="AE81" s="110">
        <f t="shared" si="177"/>
        <v>1</v>
      </c>
      <c r="AF81" s="110">
        <f t="shared" si="178"/>
        <v>1</v>
      </c>
      <c r="AG81" s="118"/>
      <c r="AH81" s="118"/>
      <c r="AI81" s="118"/>
      <c r="AJ81" s="118"/>
      <c r="AK81" s="118"/>
      <c r="AL81" s="118"/>
      <c r="AM81" s="111">
        <f t="shared" si="179"/>
        <v>0</v>
      </c>
      <c r="AN81" s="111">
        <f t="shared" si="180"/>
        <v>0</v>
      </c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>
        <v>1</v>
      </c>
      <c r="BF81" s="116">
        <v>1</v>
      </c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7"/>
      <c r="BZ81" s="117"/>
      <c r="CA81" s="117">
        <v>1</v>
      </c>
      <c r="CB81" s="117">
        <v>1</v>
      </c>
      <c r="CC81" s="117"/>
      <c r="CD81" s="117"/>
      <c r="CE81" s="117"/>
      <c r="CF81" s="117"/>
      <c r="CG81" s="117"/>
      <c r="CH81" s="117"/>
      <c r="CI81" s="117"/>
      <c r="CJ81" s="117"/>
      <c r="CK81" s="50">
        <f t="shared" si="130"/>
        <v>1</v>
      </c>
      <c r="CL81" s="50">
        <f t="shared" si="130"/>
        <v>1</v>
      </c>
      <c r="CM81" s="50">
        <f t="shared" si="131"/>
        <v>1</v>
      </c>
      <c r="CN81" s="50">
        <f t="shared" si="131"/>
        <v>1</v>
      </c>
      <c r="CO81" s="147" t="str">
        <f t="shared" si="160"/>
        <v>Mire</v>
      </c>
      <c r="CP81" s="147" t="str">
        <f t="shared" si="161"/>
        <v>Mire</v>
      </c>
      <c r="CQ81" s="147" t="str">
        <f t="shared" si="162"/>
        <v>Mire</v>
      </c>
      <c r="CR81" s="148" t="str">
        <f t="shared" si="163"/>
        <v>Mire</v>
      </c>
    </row>
    <row r="82" spans="1:96" ht="14.1" customHeight="1">
      <c r="A82" s="3" t="s">
        <v>509</v>
      </c>
      <c r="B82" s="29" t="s">
        <v>510</v>
      </c>
      <c r="C82" s="27" t="s">
        <v>678</v>
      </c>
      <c r="D82" s="27">
        <v>61</v>
      </c>
      <c r="E82" s="27" t="s">
        <v>679</v>
      </c>
      <c r="F82" s="28" t="s">
        <v>297</v>
      </c>
      <c r="G82" s="28" t="s">
        <v>297</v>
      </c>
      <c r="H82" s="44" t="s">
        <v>504</v>
      </c>
      <c r="I82" s="53" t="s">
        <v>511</v>
      </c>
      <c r="J82" s="44" t="s">
        <v>352</v>
      </c>
      <c r="K82" s="44" t="s">
        <v>353</v>
      </c>
      <c r="L82" s="28" t="s">
        <v>300</v>
      </c>
      <c r="M82" s="30" t="s">
        <v>301</v>
      </c>
      <c r="N82" s="30" t="s">
        <v>302</v>
      </c>
      <c r="O82" s="28"/>
      <c r="P82" s="28" t="s">
        <v>303</v>
      </c>
      <c r="Q82" s="143">
        <f t="shared" si="164"/>
        <v>2</v>
      </c>
      <c r="R82" s="143">
        <f t="shared" si="164"/>
        <v>0</v>
      </c>
      <c r="S82" s="114">
        <v>1</v>
      </c>
      <c r="T82" s="114">
        <v>0</v>
      </c>
      <c r="U82" s="60"/>
      <c r="V82" s="60"/>
      <c r="W82" s="60"/>
      <c r="X82" s="60"/>
      <c r="Y82" s="115">
        <v>1</v>
      </c>
      <c r="Z82" s="115">
        <v>0</v>
      </c>
      <c r="AA82" s="115"/>
      <c r="AB82" s="115"/>
      <c r="AC82" s="115"/>
      <c r="AD82" s="115"/>
      <c r="AE82" s="110">
        <f t="shared" si="177"/>
        <v>1</v>
      </c>
      <c r="AF82" s="110">
        <f t="shared" si="178"/>
        <v>0</v>
      </c>
      <c r="AG82" s="118"/>
      <c r="AH82" s="118"/>
      <c r="AI82" s="118"/>
      <c r="AJ82" s="118"/>
      <c r="AK82" s="118">
        <v>1</v>
      </c>
      <c r="AL82" s="118">
        <v>0</v>
      </c>
      <c r="AM82" s="111">
        <f t="shared" si="179"/>
        <v>1</v>
      </c>
      <c r="AN82" s="111">
        <f t="shared" si="180"/>
        <v>0</v>
      </c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>
        <v>1</v>
      </c>
      <c r="BB82" s="116">
        <v>0</v>
      </c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>
        <v>1</v>
      </c>
      <c r="BX82" s="116">
        <v>0</v>
      </c>
      <c r="BY82" s="117"/>
      <c r="BZ82" s="117"/>
      <c r="CA82" s="117">
        <v>1</v>
      </c>
      <c r="CB82" s="117">
        <v>0</v>
      </c>
      <c r="CC82" s="117"/>
      <c r="CD82" s="117"/>
      <c r="CE82" s="117"/>
      <c r="CF82" s="117"/>
      <c r="CG82" s="117"/>
      <c r="CH82" s="117"/>
      <c r="CI82" s="117">
        <v>1</v>
      </c>
      <c r="CJ82" s="117">
        <v>0</v>
      </c>
      <c r="CK82" s="50">
        <f t="shared" si="130"/>
        <v>2</v>
      </c>
      <c r="CL82" s="50">
        <f t="shared" si="130"/>
        <v>0</v>
      </c>
      <c r="CM82" s="50">
        <f t="shared" si="131"/>
        <v>2</v>
      </c>
      <c r="CN82" s="50">
        <f t="shared" si="131"/>
        <v>0</v>
      </c>
      <c r="CO82" s="147" t="str">
        <f t="shared" si="160"/>
        <v>Mire</v>
      </c>
      <c r="CP82" s="147" t="str">
        <f t="shared" si="161"/>
        <v>Mire</v>
      </c>
      <c r="CQ82" s="147" t="str">
        <f t="shared" si="162"/>
        <v>Mire</v>
      </c>
      <c r="CR82" s="148" t="str">
        <f t="shared" si="163"/>
        <v>Mire</v>
      </c>
    </row>
    <row r="83" spans="1:96" ht="14.1" customHeight="1">
      <c r="A83" s="3" t="s">
        <v>512</v>
      </c>
      <c r="B83" s="29" t="s">
        <v>510</v>
      </c>
      <c r="C83" s="27" t="s">
        <v>678</v>
      </c>
      <c r="D83" s="27">
        <v>61</v>
      </c>
      <c r="E83" s="27" t="s">
        <v>679</v>
      </c>
      <c r="F83" s="28" t="s">
        <v>297</v>
      </c>
      <c r="G83" s="28" t="s">
        <v>297</v>
      </c>
      <c r="H83" s="44" t="s">
        <v>504</v>
      </c>
      <c r="I83" s="53" t="s">
        <v>513</v>
      </c>
      <c r="J83" s="44" t="s">
        <v>352</v>
      </c>
      <c r="K83" s="44" t="s">
        <v>353</v>
      </c>
      <c r="L83" s="28" t="s">
        <v>300</v>
      </c>
      <c r="M83" s="30" t="s">
        <v>50</v>
      </c>
      <c r="N83" s="30" t="s">
        <v>315</v>
      </c>
      <c r="O83" s="28" t="s">
        <v>509</v>
      </c>
      <c r="P83" s="28" t="s">
        <v>303</v>
      </c>
      <c r="Q83" s="143">
        <f t="shared" si="164"/>
        <v>1</v>
      </c>
      <c r="R83" s="143">
        <f t="shared" si="164"/>
        <v>0</v>
      </c>
      <c r="S83" s="114"/>
      <c r="T83" s="114"/>
      <c r="U83" s="60"/>
      <c r="V83" s="60"/>
      <c r="W83" s="60"/>
      <c r="X83" s="60"/>
      <c r="Y83" s="115">
        <v>1</v>
      </c>
      <c r="Z83" s="115">
        <v>0</v>
      </c>
      <c r="AA83" s="115"/>
      <c r="AB83" s="115"/>
      <c r="AC83" s="115"/>
      <c r="AD83" s="115"/>
      <c r="AE83" s="110">
        <f t="shared" si="177"/>
        <v>1</v>
      </c>
      <c r="AF83" s="110">
        <f t="shared" si="178"/>
        <v>0</v>
      </c>
      <c r="AG83" s="118"/>
      <c r="AH83" s="118"/>
      <c r="AI83" s="118"/>
      <c r="AJ83" s="118"/>
      <c r="AK83" s="118"/>
      <c r="AL83" s="118"/>
      <c r="AM83" s="111">
        <f t="shared" ref="AM83" si="181">AG83+AI83+AK83</f>
        <v>0</v>
      </c>
      <c r="AN83" s="111">
        <f t="shared" ref="AN83" si="182">SUM(AH83+AJ83+AL83)</f>
        <v>0</v>
      </c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>
        <v>1</v>
      </c>
      <c r="BB83" s="116">
        <v>0</v>
      </c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7"/>
      <c r="BZ83" s="117"/>
      <c r="CA83" s="117">
        <v>1</v>
      </c>
      <c r="CB83" s="117">
        <v>0</v>
      </c>
      <c r="CC83" s="117"/>
      <c r="CD83" s="117"/>
      <c r="CE83" s="117"/>
      <c r="CF83" s="117"/>
      <c r="CG83" s="117"/>
      <c r="CH83" s="117"/>
      <c r="CI83" s="117"/>
      <c r="CJ83" s="117"/>
      <c r="CK83" s="50">
        <f t="shared" si="130"/>
        <v>1</v>
      </c>
      <c r="CL83" s="50">
        <f t="shared" si="130"/>
        <v>0</v>
      </c>
      <c r="CM83" s="50">
        <f t="shared" si="131"/>
        <v>1</v>
      </c>
      <c r="CN83" s="50">
        <f t="shared" si="131"/>
        <v>0</v>
      </c>
      <c r="CO83" s="147" t="str">
        <f t="shared" si="160"/>
        <v>Mire</v>
      </c>
      <c r="CP83" s="147" t="str">
        <f t="shared" si="161"/>
        <v>Mire</v>
      </c>
      <c r="CQ83" s="147" t="str">
        <f t="shared" si="162"/>
        <v>Mire</v>
      </c>
      <c r="CR83" s="148" t="str">
        <f t="shared" si="163"/>
        <v>Mire</v>
      </c>
    </row>
    <row r="84" spans="1:96" ht="14.1" customHeight="1">
      <c r="A84" s="3" t="s">
        <v>514</v>
      </c>
      <c r="B84" s="29" t="s">
        <v>515</v>
      </c>
      <c r="C84" s="27" t="s">
        <v>678</v>
      </c>
      <c r="D84" s="27">
        <v>49</v>
      </c>
      <c r="E84" s="27" t="s">
        <v>691</v>
      </c>
      <c r="F84" s="28" t="s">
        <v>297</v>
      </c>
      <c r="G84" s="28" t="s">
        <v>297</v>
      </c>
      <c r="H84" s="44" t="s">
        <v>516</v>
      </c>
      <c r="I84" s="53" t="s">
        <v>517</v>
      </c>
      <c r="J84" s="44" t="s">
        <v>352</v>
      </c>
      <c r="K84" s="44" t="s">
        <v>353</v>
      </c>
      <c r="L84" s="28" t="s">
        <v>300</v>
      </c>
      <c r="M84" s="30" t="s">
        <v>301</v>
      </c>
      <c r="N84" s="30" t="s">
        <v>315</v>
      </c>
      <c r="O84" s="28" t="s">
        <v>518</v>
      </c>
      <c r="P84" s="28" t="s">
        <v>303</v>
      </c>
      <c r="Q84" s="143">
        <f t="shared" si="164"/>
        <v>2</v>
      </c>
      <c r="R84" s="143">
        <f t="shared" si="164"/>
        <v>1</v>
      </c>
      <c r="S84" s="114"/>
      <c r="T84" s="114"/>
      <c r="U84" s="60"/>
      <c r="V84" s="60"/>
      <c r="W84" s="60"/>
      <c r="X84" s="60"/>
      <c r="Y84" s="115">
        <v>1</v>
      </c>
      <c r="Z84" s="115">
        <v>1</v>
      </c>
      <c r="AA84" s="115"/>
      <c r="AB84" s="115"/>
      <c r="AC84" s="115"/>
      <c r="AD84" s="115"/>
      <c r="AE84" s="110">
        <f t="shared" ref="AE84:AE90" si="183">Y84+AA84+AC84</f>
        <v>1</v>
      </c>
      <c r="AF84" s="110">
        <f t="shared" ref="AF84:AF90" si="184">Z84+AB84+AD84</f>
        <v>1</v>
      </c>
      <c r="AG84" s="118"/>
      <c r="AH84" s="118"/>
      <c r="AI84" s="118"/>
      <c r="AJ84" s="118"/>
      <c r="AK84" s="118">
        <v>1</v>
      </c>
      <c r="AL84" s="118">
        <v>0</v>
      </c>
      <c r="AM84" s="111">
        <f t="shared" ref="AM84:AM90" si="185">AG84+AI84+AK84</f>
        <v>1</v>
      </c>
      <c r="AN84" s="111">
        <f t="shared" ref="AN84:AN90" si="186">SUM(AH84+AJ84+AL84)</f>
        <v>0</v>
      </c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>
        <v>1</v>
      </c>
      <c r="BF84" s="116">
        <v>1</v>
      </c>
      <c r="BG84" s="116">
        <v>1</v>
      </c>
      <c r="BH84" s="116">
        <v>0</v>
      </c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7"/>
      <c r="BZ84" s="117"/>
      <c r="CA84" s="117">
        <v>1</v>
      </c>
      <c r="CB84" s="117">
        <v>0</v>
      </c>
      <c r="CC84" s="117"/>
      <c r="CD84" s="117"/>
      <c r="CE84" s="117"/>
      <c r="CF84" s="117"/>
      <c r="CG84" s="117">
        <v>1</v>
      </c>
      <c r="CH84" s="117">
        <v>1</v>
      </c>
      <c r="CI84" s="117"/>
      <c r="CJ84" s="117"/>
      <c r="CK84" s="50">
        <f t="shared" si="130"/>
        <v>2</v>
      </c>
      <c r="CL84" s="50">
        <f t="shared" si="130"/>
        <v>1</v>
      </c>
      <c r="CM84" s="50">
        <f t="shared" si="131"/>
        <v>2</v>
      </c>
      <c r="CN84" s="50">
        <f t="shared" si="131"/>
        <v>1</v>
      </c>
      <c r="CO84" s="147" t="str">
        <f t="shared" si="160"/>
        <v>Mire</v>
      </c>
      <c r="CP84" s="147" t="str">
        <f t="shared" si="161"/>
        <v>Mire</v>
      </c>
      <c r="CQ84" s="147" t="str">
        <f t="shared" si="162"/>
        <v>Mire</v>
      </c>
      <c r="CR84" s="148" t="str">
        <f t="shared" si="163"/>
        <v>Mire</v>
      </c>
    </row>
    <row r="85" spans="1:96" ht="14.1" customHeight="1">
      <c r="A85" s="3" t="s">
        <v>519</v>
      </c>
      <c r="B85" s="29" t="s">
        <v>515</v>
      </c>
      <c r="C85" s="27" t="s">
        <v>678</v>
      </c>
      <c r="D85" s="27">
        <v>49</v>
      </c>
      <c r="E85" s="27" t="s">
        <v>691</v>
      </c>
      <c r="F85" s="28" t="s">
        <v>297</v>
      </c>
      <c r="G85" s="28" t="s">
        <v>297</v>
      </c>
      <c r="H85" s="44" t="s">
        <v>516</v>
      </c>
      <c r="I85" s="53" t="s">
        <v>520</v>
      </c>
      <c r="J85" s="44" t="s">
        <v>352</v>
      </c>
      <c r="K85" s="44" t="s">
        <v>353</v>
      </c>
      <c r="L85" s="28" t="s">
        <v>300</v>
      </c>
      <c r="M85" s="30" t="s">
        <v>50</v>
      </c>
      <c r="N85" s="30" t="s">
        <v>315</v>
      </c>
      <c r="O85" s="28" t="s">
        <v>518</v>
      </c>
      <c r="P85" s="28" t="s">
        <v>303</v>
      </c>
      <c r="Q85" s="143">
        <f t="shared" si="164"/>
        <v>1</v>
      </c>
      <c r="R85" s="143">
        <f t="shared" si="164"/>
        <v>0</v>
      </c>
      <c r="S85" s="114"/>
      <c r="T85" s="114"/>
      <c r="U85" s="60"/>
      <c r="V85" s="60"/>
      <c r="W85" s="60"/>
      <c r="X85" s="60"/>
      <c r="Y85" s="115">
        <v>1</v>
      </c>
      <c r="Z85" s="115">
        <v>0</v>
      </c>
      <c r="AA85" s="115"/>
      <c r="AB85" s="115"/>
      <c r="AC85" s="115"/>
      <c r="AD85" s="115"/>
      <c r="AE85" s="110">
        <f t="shared" si="183"/>
        <v>1</v>
      </c>
      <c r="AF85" s="110">
        <f t="shared" si="184"/>
        <v>0</v>
      </c>
      <c r="AG85" s="118"/>
      <c r="AH85" s="118"/>
      <c r="AI85" s="118"/>
      <c r="AJ85" s="118"/>
      <c r="AK85" s="118"/>
      <c r="AL85" s="118"/>
      <c r="AM85" s="111">
        <f t="shared" si="185"/>
        <v>0</v>
      </c>
      <c r="AN85" s="111">
        <f t="shared" si="186"/>
        <v>0</v>
      </c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>
        <v>1</v>
      </c>
      <c r="BN85" s="116">
        <v>0</v>
      </c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7"/>
      <c r="BZ85" s="117"/>
      <c r="CA85" s="117"/>
      <c r="CB85" s="117"/>
      <c r="CC85" s="117">
        <v>1</v>
      </c>
      <c r="CD85" s="117">
        <v>0</v>
      </c>
      <c r="CE85" s="117"/>
      <c r="CF85" s="117"/>
      <c r="CG85" s="117"/>
      <c r="CH85" s="117"/>
      <c r="CI85" s="117"/>
      <c r="CJ85" s="117"/>
      <c r="CK85" s="50">
        <f t="shared" si="130"/>
        <v>1</v>
      </c>
      <c r="CL85" s="50">
        <f t="shared" si="130"/>
        <v>0</v>
      </c>
      <c r="CM85" s="50">
        <f t="shared" si="131"/>
        <v>1</v>
      </c>
      <c r="CN85" s="50">
        <f t="shared" si="131"/>
        <v>0</v>
      </c>
      <c r="CO85" s="147" t="str">
        <f t="shared" si="160"/>
        <v>Mire</v>
      </c>
      <c r="CP85" s="147" t="str">
        <f t="shared" si="161"/>
        <v>Mire</v>
      </c>
      <c r="CQ85" s="147" t="str">
        <f t="shared" si="162"/>
        <v>Mire</v>
      </c>
      <c r="CR85" s="148" t="str">
        <f t="shared" si="163"/>
        <v>Mire</v>
      </c>
    </row>
    <row r="86" spans="1:96" ht="14.1" customHeight="1">
      <c r="A86" s="3" t="s">
        <v>521</v>
      </c>
      <c r="B86" s="29" t="s">
        <v>515</v>
      </c>
      <c r="C86" s="27" t="s">
        <v>678</v>
      </c>
      <c r="D86" s="27">
        <v>49</v>
      </c>
      <c r="E86" s="27" t="s">
        <v>691</v>
      </c>
      <c r="F86" s="28" t="s">
        <v>297</v>
      </c>
      <c r="G86" s="28" t="s">
        <v>297</v>
      </c>
      <c r="H86" s="44" t="s">
        <v>516</v>
      </c>
      <c r="I86" s="53" t="s">
        <v>522</v>
      </c>
      <c r="J86" s="44" t="s">
        <v>352</v>
      </c>
      <c r="K86" s="44" t="s">
        <v>353</v>
      </c>
      <c r="L86" s="28" t="s">
        <v>300</v>
      </c>
      <c r="M86" s="30" t="s">
        <v>50</v>
      </c>
      <c r="N86" s="30" t="s">
        <v>315</v>
      </c>
      <c r="O86" s="28" t="s">
        <v>518</v>
      </c>
      <c r="P86" s="28" t="s">
        <v>303</v>
      </c>
      <c r="Q86" s="143">
        <f t="shared" si="164"/>
        <v>1</v>
      </c>
      <c r="R86" s="143">
        <f t="shared" si="164"/>
        <v>1</v>
      </c>
      <c r="S86" s="114"/>
      <c r="T86" s="114"/>
      <c r="U86" s="60"/>
      <c r="V86" s="60"/>
      <c r="W86" s="60"/>
      <c r="X86" s="60"/>
      <c r="Y86" s="115">
        <v>1</v>
      </c>
      <c r="Z86" s="115">
        <v>1</v>
      </c>
      <c r="AA86" s="115"/>
      <c r="AB86" s="115"/>
      <c r="AC86" s="115"/>
      <c r="AD86" s="115"/>
      <c r="AE86" s="110">
        <f t="shared" si="183"/>
        <v>1</v>
      </c>
      <c r="AF86" s="110">
        <f t="shared" si="184"/>
        <v>1</v>
      </c>
      <c r="AG86" s="118"/>
      <c r="AH86" s="118"/>
      <c r="AI86" s="118"/>
      <c r="AJ86" s="118"/>
      <c r="AK86" s="118"/>
      <c r="AL86" s="118"/>
      <c r="AM86" s="111">
        <f t="shared" si="185"/>
        <v>0</v>
      </c>
      <c r="AN86" s="111">
        <f t="shared" si="186"/>
        <v>0</v>
      </c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>
        <v>1</v>
      </c>
      <c r="BF86" s="116">
        <v>1</v>
      </c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7"/>
      <c r="BZ86" s="117"/>
      <c r="CA86" s="117"/>
      <c r="CB86" s="117"/>
      <c r="CC86" s="117"/>
      <c r="CD86" s="117"/>
      <c r="CE86" s="117">
        <v>1</v>
      </c>
      <c r="CF86" s="117">
        <v>1</v>
      </c>
      <c r="CG86" s="117"/>
      <c r="CH86" s="117"/>
      <c r="CI86" s="117"/>
      <c r="CJ86" s="117"/>
      <c r="CK86" s="50">
        <f t="shared" si="130"/>
        <v>1</v>
      </c>
      <c r="CL86" s="50">
        <f t="shared" si="130"/>
        <v>1</v>
      </c>
      <c r="CM86" s="50">
        <f t="shared" si="131"/>
        <v>1</v>
      </c>
      <c r="CN86" s="50">
        <f t="shared" si="131"/>
        <v>1</v>
      </c>
      <c r="CO86" s="147" t="str">
        <f t="shared" si="160"/>
        <v>Mire</v>
      </c>
      <c r="CP86" s="147" t="str">
        <f t="shared" si="161"/>
        <v>Mire</v>
      </c>
      <c r="CQ86" s="147" t="str">
        <f t="shared" si="162"/>
        <v>Mire</v>
      </c>
      <c r="CR86" s="148" t="str">
        <f t="shared" si="163"/>
        <v>Mire</v>
      </c>
    </row>
    <row r="87" spans="1:96" ht="14.1" customHeight="1">
      <c r="A87" s="3" t="s">
        <v>523</v>
      </c>
      <c r="B87" s="29" t="s">
        <v>515</v>
      </c>
      <c r="C87" s="27" t="s">
        <v>678</v>
      </c>
      <c r="D87" s="27">
        <v>49</v>
      </c>
      <c r="E87" s="27" t="s">
        <v>691</v>
      </c>
      <c r="F87" s="28" t="s">
        <v>297</v>
      </c>
      <c r="G87" s="28" t="s">
        <v>297</v>
      </c>
      <c r="H87" s="44" t="s">
        <v>516</v>
      </c>
      <c r="I87" s="53" t="s">
        <v>524</v>
      </c>
      <c r="J87" s="44" t="s">
        <v>352</v>
      </c>
      <c r="K87" s="44" t="s">
        <v>353</v>
      </c>
      <c r="L87" s="28" t="s">
        <v>300</v>
      </c>
      <c r="M87" s="30" t="s">
        <v>301</v>
      </c>
      <c r="N87" s="30" t="s">
        <v>302</v>
      </c>
      <c r="O87" s="28"/>
      <c r="P87" s="28" t="s">
        <v>303</v>
      </c>
      <c r="Q87" s="143">
        <f t="shared" si="164"/>
        <v>2</v>
      </c>
      <c r="R87" s="143">
        <f t="shared" si="164"/>
        <v>1</v>
      </c>
      <c r="S87" s="114">
        <v>1</v>
      </c>
      <c r="T87" s="114">
        <v>0</v>
      </c>
      <c r="U87" s="60"/>
      <c r="V87" s="60"/>
      <c r="W87" s="60"/>
      <c r="X87" s="60"/>
      <c r="Y87" s="115">
        <v>1</v>
      </c>
      <c r="Z87" s="115">
        <v>1</v>
      </c>
      <c r="AA87" s="115"/>
      <c r="AB87" s="115"/>
      <c r="AC87" s="115"/>
      <c r="AD87" s="115"/>
      <c r="AE87" s="110">
        <f t="shared" si="183"/>
        <v>1</v>
      </c>
      <c r="AF87" s="110">
        <f t="shared" si="184"/>
        <v>1</v>
      </c>
      <c r="AG87" s="118"/>
      <c r="AH87" s="118"/>
      <c r="AI87" s="118"/>
      <c r="AJ87" s="118"/>
      <c r="AK87" s="118">
        <v>1</v>
      </c>
      <c r="AL87" s="118">
        <v>0</v>
      </c>
      <c r="AM87" s="111">
        <f t="shared" si="185"/>
        <v>1</v>
      </c>
      <c r="AN87" s="111">
        <f t="shared" si="186"/>
        <v>0</v>
      </c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>
        <v>1</v>
      </c>
      <c r="BF87" s="116">
        <v>1</v>
      </c>
      <c r="BG87" s="116"/>
      <c r="BH87" s="116"/>
      <c r="BI87" s="116"/>
      <c r="BJ87" s="116"/>
      <c r="BK87" s="116"/>
      <c r="BL87" s="116"/>
      <c r="BM87" s="116"/>
      <c r="BN87" s="116"/>
      <c r="BO87" s="116">
        <v>1</v>
      </c>
      <c r="BP87" s="116">
        <v>0</v>
      </c>
      <c r="BQ87" s="116"/>
      <c r="BR87" s="116"/>
      <c r="BS87" s="116"/>
      <c r="BT87" s="116"/>
      <c r="BU87" s="116"/>
      <c r="BV87" s="116"/>
      <c r="BW87" s="116"/>
      <c r="BX87" s="116"/>
      <c r="BY87" s="117"/>
      <c r="BZ87" s="117"/>
      <c r="CA87" s="117"/>
      <c r="CB87" s="117"/>
      <c r="CC87" s="117">
        <v>1</v>
      </c>
      <c r="CD87" s="117">
        <v>1</v>
      </c>
      <c r="CE87" s="117"/>
      <c r="CF87" s="117"/>
      <c r="CG87" s="117"/>
      <c r="CH87" s="117"/>
      <c r="CI87" s="117">
        <v>1</v>
      </c>
      <c r="CJ87" s="117">
        <v>0</v>
      </c>
      <c r="CK87" s="50">
        <f t="shared" si="130"/>
        <v>2</v>
      </c>
      <c r="CL87" s="50">
        <f t="shared" si="130"/>
        <v>1</v>
      </c>
      <c r="CM87" s="50">
        <f t="shared" si="131"/>
        <v>2</v>
      </c>
      <c r="CN87" s="50">
        <f t="shared" si="131"/>
        <v>1</v>
      </c>
      <c r="CO87" s="147" t="str">
        <f t="shared" si="160"/>
        <v>Mire</v>
      </c>
      <c r="CP87" s="147" t="str">
        <f t="shared" si="161"/>
        <v>Mire</v>
      </c>
      <c r="CQ87" s="147" t="str">
        <f t="shared" si="162"/>
        <v>Mire</v>
      </c>
      <c r="CR87" s="148" t="str">
        <f t="shared" si="163"/>
        <v>Mire</v>
      </c>
    </row>
    <row r="88" spans="1:96" ht="14.1" customHeight="1">
      <c r="A88" s="3" t="s">
        <v>525</v>
      </c>
      <c r="B88" s="29" t="s">
        <v>515</v>
      </c>
      <c r="C88" s="27" t="s">
        <v>678</v>
      </c>
      <c r="D88" s="27">
        <v>49</v>
      </c>
      <c r="E88" s="27" t="s">
        <v>691</v>
      </c>
      <c r="F88" s="28" t="s">
        <v>297</v>
      </c>
      <c r="G88" s="28" t="s">
        <v>297</v>
      </c>
      <c r="H88" s="44" t="s">
        <v>516</v>
      </c>
      <c r="I88" s="53" t="s">
        <v>526</v>
      </c>
      <c r="J88" s="44" t="s">
        <v>352</v>
      </c>
      <c r="K88" s="44" t="s">
        <v>353</v>
      </c>
      <c r="L88" s="28" t="s">
        <v>300</v>
      </c>
      <c r="M88" s="30" t="s">
        <v>50</v>
      </c>
      <c r="N88" s="30" t="s">
        <v>315</v>
      </c>
      <c r="O88" s="28" t="s">
        <v>518</v>
      </c>
      <c r="P88" s="28" t="s">
        <v>303</v>
      </c>
      <c r="Q88" s="143">
        <f t="shared" si="164"/>
        <v>1</v>
      </c>
      <c r="R88" s="143">
        <f t="shared" si="164"/>
        <v>1</v>
      </c>
      <c r="S88" s="114"/>
      <c r="T88" s="114"/>
      <c r="U88" s="60"/>
      <c r="V88" s="60"/>
      <c r="W88" s="60"/>
      <c r="X88" s="60"/>
      <c r="Y88" s="115">
        <v>1</v>
      </c>
      <c r="Z88" s="115">
        <v>1</v>
      </c>
      <c r="AA88" s="115"/>
      <c r="AB88" s="115"/>
      <c r="AC88" s="115"/>
      <c r="AD88" s="115"/>
      <c r="AE88" s="110">
        <f t="shared" si="183"/>
        <v>1</v>
      </c>
      <c r="AF88" s="110">
        <f t="shared" si="184"/>
        <v>1</v>
      </c>
      <c r="AG88" s="118"/>
      <c r="AH88" s="118"/>
      <c r="AI88" s="118"/>
      <c r="AJ88" s="118"/>
      <c r="AK88" s="118"/>
      <c r="AL88" s="118"/>
      <c r="AM88" s="111">
        <f t="shared" si="185"/>
        <v>0</v>
      </c>
      <c r="AN88" s="111">
        <f t="shared" si="186"/>
        <v>0</v>
      </c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>
        <v>1</v>
      </c>
      <c r="BF88" s="116">
        <v>1</v>
      </c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7"/>
      <c r="BZ88" s="117"/>
      <c r="CA88" s="117"/>
      <c r="CB88" s="117"/>
      <c r="CC88" s="117">
        <v>1</v>
      </c>
      <c r="CD88" s="117">
        <v>1</v>
      </c>
      <c r="CE88" s="117"/>
      <c r="CF88" s="117"/>
      <c r="CG88" s="117"/>
      <c r="CH88" s="117"/>
      <c r="CI88" s="117"/>
      <c r="CJ88" s="117"/>
      <c r="CK88" s="50">
        <f t="shared" si="130"/>
        <v>1</v>
      </c>
      <c r="CL88" s="50">
        <f t="shared" si="130"/>
        <v>1</v>
      </c>
      <c r="CM88" s="50">
        <f t="shared" si="131"/>
        <v>1</v>
      </c>
      <c r="CN88" s="50">
        <f t="shared" si="131"/>
        <v>1</v>
      </c>
      <c r="CO88" s="147" t="str">
        <f t="shared" si="160"/>
        <v>Mire</v>
      </c>
      <c r="CP88" s="147" t="str">
        <f t="shared" si="161"/>
        <v>Mire</v>
      </c>
      <c r="CQ88" s="147" t="str">
        <f t="shared" si="162"/>
        <v>Mire</v>
      </c>
      <c r="CR88" s="148" t="str">
        <f t="shared" si="163"/>
        <v>Mire</v>
      </c>
    </row>
    <row r="89" spans="1:96" ht="14.1" customHeight="1">
      <c r="A89" s="3" t="s">
        <v>527</v>
      </c>
      <c r="B89" s="29" t="s">
        <v>515</v>
      </c>
      <c r="C89" s="27" t="s">
        <v>678</v>
      </c>
      <c r="D89" s="27">
        <v>49</v>
      </c>
      <c r="E89" s="27" t="s">
        <v>691</v>
      </c>
      <c r="F89" s="28" t="s">
        <v>297</v>
      </c>
      <c r="G89" s="28" t="s">
        <v>297</v>
      </c>
      <c r="H89" s="44" t="s">
        <v>516</v>
      </c>
      <c r="I89" s="53" t="s">
        <v>528</v>
      </c>
      <c r="J89" s="44" t="s">
        <v>352</v>
      </c>
      <c r="K89" s="44" t="s">
        <v>353</v>
      </c>
      <c r="L89" s="28" t="s">
        <v>300</v>
      </c>
      <c r="M89" s="30" t="s">
        <v>301</v>
      </c>
      <c r="N89" s="30" t="s">
        <v>315</v>
      </c>
      <c r="O89" s="28" t="s">
        <v>518</v>
      </c>
      <c r="P89" s="28" t="s">
        <v>303</v>
      </c>
      <c r="Q89" s="143">
        <f t="shared" si="164"/>
        <v>2</v>
      </c>
      <c r="R89" s="143">
        <f t="shared" si="164"/>
        <v>0</v>
      </c>
      <c r="S89" s="114"/>
      <c r="T89" s="114"/>
      <c r="U89" s="60"/>
      <c r="V89" s="60"/>
      <c r="W89" s="60"/>
      <c r="X89" s="60"/>
      <c r="Y89" s="115"/>
      <c r="Z89" s="115"/>
      <c r="AA89" s="115">
        <v>1</v>
      </c>
      <c r="AB89" s="115">
        <v>0</v>
      </c>
      <c r="AC89" s="115"/>
      <c r="AD89" s="115"/>
      <c r="AE89" s="110">
        <f t="shared" si="183"/>
        <v>1</v>
      </c>
      <c r="AF89" s="110">
        <f t="shared" si="184"/>
        <v>0</v>
      </c>
      <c r="AG89" s="118"/>
      <c r="AH89" s="118"/>
      <c r="AI89" s="118">
        <v>1</v>
      </c>
      <c r="AJ89" s="118">
        <v>0</v>
      </c>
      <c r="AK89" s="118"/>
      <c r="AL89" s="118"/>
      <c r="AM89" s="111">
        <f t="shared" si="185"/>
        <v>1</v>
      </c>
      <c r="AN89" s="111">
        <f t="shared" si="186"/>
        <v>0</v>
      </c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>
        <v>1</v>
      </c>
      <c r="BF89" s="116">
        <v>0</v>
      </c>
      <c r="BG89" s="116"/>
      <c r="BH89" s="116"/>
      <c r="BI89" s="116"/>
      <c r="BJ89" s="116"/>
      <c r="BK89" s="116">
        <v>1</v>
      </c>
      <c r="BL89" s="116">
        <v>0</v>
      </c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>
        <v>2</v>
      </c>
      <c r="CJ89" s="117">
        <v>0</v>
      </c>
      <c r="CK89" s="50">
        <f t="shared" si="130"/>
        <v>2</v>
      </c>
      <c r="CL89" s="50">
        <f t="shared" si="130"/>
        <v>0</v>
      </c>
      <c r="CM89" s="50">
        <f t="shared" si="131"/>
        <v>2</v>
      </c>
      <c r="CN89" s="50">
        <f t="shared" si="131"/>
        <v>0</v>
      </c>
      <c r="CO89" s="147" t="str">
        <f t="shared" si="160"/>
        <v>Mire</v>
      </c>
      <c r="CP89" s="147" t="str">
        <f t="shared" si="161"/>
        <v>Mire</v>
      </c>
      <c r="CQ89" s="147" t="str">
        <f t="shared" si="162"/>
        <v>Mire</v>
      </c>
      <c r="CR89" s="148" t="str">
        <f t="shared" si="163"/>
        <v>Mire</v>
      </c>
    </row>
    <row r="90" spans="1:96" ht="14.1" customHeight="1">
      <c r="A90" s="3" t="s">
        <v>529</v>
      </c>
      <c r="B90" s="29" t="s">
        <v>515</v>
      </c>
      <c r="C90" s="27" t="s">
        <v>678</v>
      </c>
      <c r="D90" s="27">
        <v>49</v>
      </c>
      <c r="E90" s="27" t="s">
        <v>691</v>
      </c>
      <c r="F90" s="28" t="s">
        <v>297</v>
      </c>
      <c r="G90" s="28" t="s">
        <v>297</v>
      </c>
      <c r="H90" s="44" t="s">
        <v>516</v>
      </c>
      <c r="I90" s="53" t="s">
        <v>530</v>
      </c>
      <c r="J90" s="44" t="s">
        <v>352</v>
      </c>
      <c r="K90" s="44" t="s">
        <v>353</v>
      </c>
      <c r="L90" s="28" t="s">
        <v>300</v>
      </c>
      <c r="M90" s="30" t="s">
        <v>50</v>
      </c>
      <c r="N90" s="30" t="s">
        <v>315</v>
      </c>
      <c r="O90" s="28" t="s">
        <v>518</v>
      </c>
      <c r="P90" s="28" t="s">
        <v>303</v>
      </c>
      <c r="Q90" s="143">
        <f t="shared" si="164"/>
        <v>1</v>
      </c>
      <c r="R90" s="143">
        <f t="shared" si="164"/>
        <v>1</v>
      </c>
      <c r="S90" s="114"/>
      <c r="T90" s="114"/>
      <c r="U90" s="60"/>
      <c r="V90" s="60"/>
      <c r="W90" s="60"/>
      <c r="X90" s="60"/>
      <c r="Y90" s="115">
        <v>1</v>
      </c>
      <c r="Z90" s="115">
        <v>1</v>
      </c>
      <c r="AA90" s="115"/>
      <c r="AB90" s="115"/>
      <c r="AC90" s="115"/>
      <c r="AD90" s="115"/>
      <c r="AE90" s="110">
        <f t="shared" si="183"/>
        <v>1</v>
      </c>
      <c r="AF90" s="110">
        <f t="shared" si="184"/>
        <v>1</v>
      </c>
      <c r="AG90" s="118"/>
      <c r="AH90" s="118"/>
      <c r="AI90" s="118"/>
      <c r="AJ90" s="118"/>
      <c r="AK90" s="118"/>
      <c r="AL90" s="118"/>
      <c r="AM90" s="111">
        <f t="shared" si="185"/>
        <v>0</v>
      </c>
      <c r="AN90" s="111">
        <f t="shared" si="186"/>
        <v>0</v>
      </c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>
        <v>1</v>
      </c>
      <c r="BN90" s="116">
        <v>1</v>
      </c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>
        <v>1</v>
      </c>
      <c r="CJ90" s="117">
        <v>1</v>
      </c>
      <c r="CK90" s="50">
        <f t="shared" si="130"/>
        <v>1</v>
      </c>
      <c r="CL90" s="50">
        <f t="shared" si="130"/>
        <v>1</v>
      </c>
      <c r="CM90" s="50">
        <f t="shared" si="131"/>
        <v>1</v>
      </c>
      <c r="CN90" s="50">
        <f t="shared" si="131"/>
        <v>1</v>
      </c>
      <c r="CO90" s="147" t="str">
        <f t="shared" si="160"/>
        <v>Mire</v>
      </c>
      <c r="CP90" s="147" t="str">
        <f t="shared" si="161"/>
        <v>Mire</v>
      </c>
      <c r="CQ90" s="147" t="str">
        <f t="shared" si="162"/>
        <v>Mire</v>
      </c>
      <c r="CR90" s="148" t="str">
        <f t="shared" si="163"/>
        <v>Mire</v>
      </c>
    </row>
    <row r="91" spans="1:96" ht="14.1" customHeight="1">
      <c r="A91" s="3" t="s">
        <v>531</v>
      </c>
      <c r="B91" s="29" t="s">
        <v>515</v>
      </c>
      <c r="C91" s="27" t="s">
        <v>678</v>
      </c>
      <c r="D91" s="27">
        <v>49</v>
      </c>
      <c r="E91" s="27" t="s">
        <v>691</v>
      </c>
      <c r="F91" s="28" t="s">
        <v>297</v>
      </c>
      <c r="G91" s="28" t="s">
        <v>297</v>
      </c>
      <c r="H91" s="44" t="s">
        <v>516</v>
      </c>
      <c r="I91" s="53" t="s">
        <v>532</v>
      </c>
      <c r="J91" s="44" t="s">
        <v>352</v>
      </c>
      <c r="K91" s="44" t="s">
        <v>353</v>
      </c>
      <c r="L91" s="28" t="s">
        <v>300</v>
      </c>
      <c r="M91" s="30" t="s">
        <v>301</v>
      </c>
      <c r="N91" s="30" t="s">
        <v>315</v>
      </c>
      <c r="O91" s="28" t="s">
        <v>518</v>
      </c>
      <c r="P91" s="28" t="s">
        <v>303</v>
      </c>
      <c r="Q91" s="143">
        <f t="shared" si="164"/>
        <v>0</v>
      </c>
      <c r="R91" s="143">
        <f t="shared" si="164"/>
        <v>0</v>
      </c>
      <c r="S91" s="114"/>
      <c r="T91" s="114"/>
      <c r="U91" s="60"/>
      <c r="V91" s="60"/>
      <c r="W91" s="60"/>
      <c r="X91" s="60"/>
      <c r="Y91" s="115"/>
      <c r="Z91" s="115"/>
      <c r="AA91" s="115"/>
      <c r="AB91" s="115"/>
      <c r="AC91" s="115"/>
      <c r="AD91" s="115"/>
      <c r="AE91" s="110">
        <f t="shared" ref="AE91:AF91" si="187">Y91+AA91+AC91</f>
        <v>0</v>
      </c>
      <c r="AF91" s="110">
        <f t="shared" si="187"/>
        <v>0</v>
      </c>
      <c r="AG91" s="118"/>
      <c r="AH91" s="118"/>
      <c r="AI91" s="118"/>
      <c r="AJ91" s="118"/>
      <c r="AK91" s="118"/>
      <c r="AL91" s="118"/>
      <c r="AM91" s="111">
        <f t="shared" ref="AM91:AN91" si="188">AG91+AI91+AK91</f>
        <v>0</v>
      </c>
      <c r="AN91" s="111">
        <f t="shared" si="188"/>
        <v>0</v>
      </c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50">
        <f t="shared" si="130"/>
        <v>0</v>
      </c>
      <c r="CL91" s="50">
        <f t="shared" si="130"/>
        <v>0</v>
      </c>
      <c r="CM91" s="50">
        <f t="shared" si="131"/>
        <v>0</v>
      </c>
      <c r="CN91" s="50">
        <f t="shared" si="131"/>
        <v>0</v>
      </c>
      <c r="CO91" s="147" t="str">
        <f t="shared" si="160"/>
        <v>Mire</v>
      </c>
      <c r="CP91" s="147" t="str">
        <f t="shared" si="161"/>
        <v>Mire</v>
      </c>
      <c r="CQ91" s="147" t="str">
        <f t="shared" si="162"/>
        <v>Mire</v>
      </c>
      <c r="CR91" s="148" t="str">
        <f t="shared" si="163"/>
        <v>Mire</v>
      </c>
    </row>
    <row r="92" spans="1:96" ht="14.1" customHeight="1">
      <c r="A92" s="3" t="s">
        <v>538</v>
      </c>
      <c r="B92" s="29" t="s">
        <v>534</v>
      </c>
      <c r="C92" s="27" t="s">
        <v>682</v>
      </c>
      <c r="D92" s="27">
        <v>40</v>
      </c>
      <c r="E92" s="27" t="s">
        <v>679</v>
      </c>
      <c r="F92" s="28" t="s">
        <v>297</v>
      </c>
      <c r="G92" s="28" t="s">
        <v>297</v>
      </c>
      <c r="H92" s="44" t="s">
        <v>535</v>
      </c>
      <c r="I92" s="53" t="s">
        <v>535</v>
      </c>
      <c r="J92" s="44" t="s">
        <v>352</v>
      </c>
      <c r="K92" s="44" t="s">
        <v>353</v>
      </c>
      <c r="L92" s="28" t="s">
        <v>300</v>
      </c>
      <c r="M92" s="30" t="s">
        <v>339</v>
      </c>
      <c r="N92" s="30" t="s">
        <v>340</v>
      </c>
      <c r="O92" s="28"/>
      <c r="P92" s="28" t="s">
        <v>303</v>
      </c>
      <c r="Q92" s="143">
        <f t="shared" si="164"/>
        <v>25</v>
      </c>
      <c r="R92" s="143">
        <f t="shared" si="164"/>
        <v>23</v>
      </c>
      <c r="S92" s="114">
        <v>2</v>
      </c>
      <c r="T92" s="114">
        <v>1</v>
      </c>
      <c r="U92" s="60"/>
      <c r="V92" s="60"/>
      <c r="W92" s="60"/>
      <c r="X92" s="60"/>
      <c r="Y92" s="115"/>
      <c r="Z92" s="115"/>
      <c r="AA92" s="115"/>
      <c r="AB92" s="115"/>
      <c r="AC92" s="115">
        <v>12</v>
      </c>
      <c r="AD92" s="115">
        <v>12</v>
      </c>
      <c r="AE92" s="110">
        <f t="shared" ref="AE92:AE93" si="189">Y92+AA92+AC92</f>
        <v>12</v>
      </c>
      <c r="AF92" s="110">
        <f t="shared" ref="AF92:AF93" si="190">Z92+AB92+AD92</f>
        <v>12</v>
      </c>
      <c r="AG92" s="118"/>
      <c r="AH92" s="118"/>
      <c r="AI92" s="118"/>
      <c r="AJ92" s="118"/>
      <c r="AK92" s="118">
        <v>13</v>
      </c>
      <c r="AL92" s="118">
        <v>11</v>
      </c>
      <c r="AM92" s="111">
        <f t="shared" ref="AM92:AM93" si="191">AG92+AI92+AK92</f>
        <v>13</v>
      </c>
      <c r="AN92" s="111">
        <f t="shared" ref="AN92:AN93" si="192">AH92+AJ92+AL92</f>
        <v>11</v>
      </c>
      <c r="AO92" s="116"/>
      <c r="AP92" s="116"/>
      <c r="AQ92" s="116"/>
      <c r="AR92" s="116"/>
      <c r="AS92" s="116"/>
      <c r="AT92" s="116"/>
      <c r="AU92" s="116"/>
      <c r="AV92" s="116"/>
      <c r="AW92" s="116">
        <v>2</v>
      </c>
      <c r="AX92" s="116">
        <v>2</v>
      </c>
      <c r="AY92" s="116">
        <v>3</v>
      </c>
      <c r="AZ92" s="116">
        <v>3</v>
      </c>
      <c r="BA92" s="116">
        <v>5</v>
      </c>
      <c r="BB92" s="116">
        <v>5</v>
      </c>
      <c r="BC92" s="116">
        <v>4</v>
      </c>
      <c r="BD92" s="116">
        <v>2</v>
      </c>
      <c r="BE92" s="116">
        <v>1</v>
      </c>
      <c r="BF92" s="116">
        <v>1</v>
      </c>
      <c r="BG92" s="116">
        <v>3</v>
      </c>
      <c r="BH92" s="116">
        <v>3</v>
      </c>
      <c r="BI92" s="116">
        <v>1</v>
      </c>
      <c r="BJ92" s="116">
        <v>1</v>
      </c>
      <c r="BK92" s="116"/>
      <c r="BL92" s="116"/>
      <c r="BM92" s="116">
        <v>1</v>
      </c>
      <c r="BN92" s="116">
        <v>1</v>
      </c>
      <c r="BO92" s="116">
        <v>1</v>
      </c>
      <c r="BP92" s="116">
        <v>1</v>
      </c>
      <c r="BQ92" s="116">
        <v>2</v>
      </c>
      <c r="BR92" s="116">
        <v>2</v>
      </c>
      <c r="BS92" s="116">
        <v>2</v>
      </c>
      <c r="BT92" s="116">
        <v>2</v>
      </c>
      <c r="BU92" s="116"/>
      <c r="BV92" s="116"/>
      <c r="BW92" s="116"/>
      <c r="BX92" s="116"/>
      <c r="BY92" s="117">
        <v>1</v>
      </c>
      <c r="BZ92" s="117">
        <v>1</v>
      </c>
      <c r="CA92" s="117">
        <v>5</v>
      </c>
      <c r="CB92" s="117">
        <v>5</v>
      </c>
      <c r="CC92" s="117">
        <v>13</v>
      </c>
      <c r="CD92" s="117">
        <v>13</v>
      </c>
      <c r="CE92" s="117">
        <v>3</v>
      </c>
      <c r="CF92" s="117">
        <v>2</v>
      </c>
      <c r="CG92" s="117">
        <v>1</v>
      </c>
      <c r="CH92" s="117">
        <v>0</v>
      </c>
      <c r="CI92" s="117">
        <v>2</v>
      </c>
      <c r="CJ92" s="117">
        <v>2</v>
      </c>
      <c r="CK92" s="50">
        <f t="shared" si="130"/>
        <v>25</v>
      </c>
      <c r="CL92" s="50">
        <f t="shared" si="130"/>
        <v>23</v>
      </c>
      <c r="CM92" s="50">
        <f t="shared" si="131"/>
        <v>25</v>
      </c>
      <c r="CN92" s="50">
        <f t="shared" si="131"/>
        <v>23</v>
      </c>
      <c r="CO92" s="147" t="str">
        <f t="shared" si="160"/>
        <v>Mire</v>
      </c>
      <c r="CP92" s="147" t="str">
        <f t="shared" si="161"/>
        <v>Mire</v>
      </c>
      <c r="CQ92" s="147" t="str">
        <f t="shared" si="162"/>
        <v>Mire</v>
      </c>
      <c r="CR92" s="148" t="str">
        <f t="shared" si="163"/>
        <v>Mire</v>
      </c>
    </row>
    <row r="93" spans="1:96" ht="14.1" customHeight="1">
      <c r="A93" s="3" t="s">
        <v>694</v>
      </c>
      <c r="B93" s="29" t="s">
        <v>534</v>
      </c>
      <c r="C93" s="27" t="s">
        <v>682</v>
      </c>
      <c r="D93" s="27">
        <v>40</v>
      </c>
      <c r="E93" s="27" t="s">
        <v>679</v>
      </c>
      <c r="F93" s="28" t="s">
        <v>297</v>
      </c>
      <c r="G93" s="28" t="s">
        <v>297</v>
      </c>
      <c r="H93" s="44" t="s">
        <v>535</v>
      </c>
      <c r="I93" s="53" t="s">
        <v>537</v>
      </c>
      <c r="J93" s="44" t="s">
        <v>352</v>
      </c>
      <c r="K93" s="44" t="s">
        <v>353</v>
      </c>
      <c r="L93" s="28" t="s">
        <v>300</v>
      </c>
      <c r="M93" s="30" t="s">
        <v>50</v>
      </c>
      <c r="N93" s="30" t="s">
        <v>315</v>
      </c>
      <c r="O93" s="28" t="s">
        <v>538</v>
      </c>
      <c r="P93" s="28" t="s">
        <v>303</v>
      </c>
      <c r="Q93" s="143">
        <f t="shared" si="164"/>
        <v>3</v>
      </c>
      <c r="R93" s="143">
        <f t="shared" si="164"/>
        <v>3</v>
      </c>
      <c r="S93" s="114"/>
      <c r="T93" s="114"/>
      <c r="U93" s="60"/>
      <c r="V93" s="60"/>
      <c r="W93" s="60"/>
      <c r="X93" s="60"/>
      <c r="Y93" s="115"/>
      <c r="Z93" s="115"/>
      <c r="AA93" s="115"/>
      <c r="AB93" s="115"/>
      <c r="AC93" s="115">
        <v>3</v>
      </c>
      <c r="AD93" s="115">
        <v>3</v>
      </c>
      <c r="AE93" s="110">
        <f t="shared" si="189"/>
        <v>3</v>
      </c>
      <c r="AF93" s="110">
        <f t="shared" si="190"/>
        <v>3</v>
      </c>
      <c r="AG93" s="118"/>
      <c r="AH93" s="118"/>
      <c r="AI93" s="118"/>
      <c r="AJ93" s="118"/>
      <c r="AK93" s="118"/>
      <c r="AL93" s="118"/>
      <c r="AM93" s="111">
        <f t="shared" si="191"/>
        <v>0</v>
      </c>
      <c r="AN93" s="111">
        <f t="shared" si="192"/>
        <v>0</v>
      </c>
      <c r="AO93" s="116"/>
      <c r="AP93" s="116"/>
      <c r="AQ93" s="116"/>
      <c r="AR93" s="116"/>
      <c r="AS93" s="116"/>
      <c r="AT93" s="116"/>
      <c r="AU93" s="116"/>
      <c r="AV93" s="116"/>
      <c r="AW93" s="116">
        <v>2</v>
      </c>
      <c r="AX93" s="116">
        <v>2</v>
      </c>
      <c r="AY93" s="116"/>
      <c r="AZ93" s="116"/>
      <c r="BA93" s="116"/>
      <c r="BB93" s="116"/>
      <c r="BC93" s="116"/>
      <c r="BD93" s="116"/>
      <c r="BE93" s="116">
        <v>1</v>
      </c>
      <c r="BF93" s="116">
        <v>1</v>
      </c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7">
        <v>1</v>
      </c>
      <c r="BZ93" s="117">
        <v>1</v>
      </c>
      <c r="CA93" s="117">
        <v>2</v>
      </c>
      <c r="CB93" s="117">
        <v>2</v>
      </c>
      <c r="CC93" s="117"/>
      <c r="CD93" s="117"/>
      <c r="CE93" s="117"/>
      <c r="CF93" s="117"/>
      <c r="CG93" s="117"/>
      <c r="CH93" s="117"/>
      <c r="CI93" s="117"/>
      <c r="CJ93" s="117"/>
      <c r="CK93" s="50">
        <f t="shared" si="130"/>
        <v>3</v>
      </c>
      <c r="CL93" s="50">
        <f t="shared" si="130"/>
        <v>3</v>
      </c>
      <c r="CM93" s="50">
        <f t="shared" si="131"/>
        <v>3</v>
      </c>
      <c r="CN93" s="50">
        <f t="shared" si="131"/>
        <v>3</v>
      </c>
      <c r="CO93" s="147" t="str">
        <f t="shared" si="160"/>
        <v>Mire</v>
      </c>
      <c r="CP93" s="147" t="str">
        <f t="shared" si="161"/>
        <v>Mire</v>
      </c>
      <c r="CQ93" s="147" t="str">
        <f t="shared" si="162"/>
        <v>Mire</v>
      </c>
      <c r="CR93" s="148" t="str">
        <f t="shared" si="163"/>
        <v>Mire</v>
      </c>
    </row>
    <row r="94" spans="1:96" ht="14.1" customHeight="1">
      <c r="A94" s="3" t="s">
        <v>539</v>
      </c>
      <c r="B94" s="36" t="s">
        <v>540</v>
      </c>
      <c r="C94" s="119" t="s">
        <v>678</v>
      </c>
      <c r="D94" s="121">
        <v>59</v>
      </c>
      <c r="E94" s="119" t="s">
        <v>679</v>
      </c>
      <c r="F94" s="37" t="s">
        <v>297</v>
      </c>
      <c r="G94" s="1" t="s">
        <v>297</v>
      </c>
      <c r="H94" s="120" t="s">
        <v>535</v>
      </c>
      <c r="I94" s="120" t="s">
        <v>541</v>
      </c>
      <c r="J94" s="121" t="s">
        <v>352</v>
      </c>
      <c r="K94" s="121" t="s">
        <v>353</v>
      </c>
      <c r="L94" s="2" t="s">
        <v>300</v>
      </c>
      <c r="M94" s="38" t="s">
        <v>301</v>
      </c>
      <c r="N94" s="38" t="s">
        <v>302</v>
      </c>
      <c r="O94" s="38"/>
      <c r="P94" s="38" t="s">
        <v>303</v>
      </c>
      <c r="Q94" s="143">
        <f t="shared" si="164"/>
        <v>17</v>
      </c>
      <c r="R94" s="143">
        <f t="shared" si="164"/>
        <v>12</v>
      </c>
      <c r="S94" s="114">
        <v>1</v>
      </c>
      <c r="T94" s="114">
        <v>0</v>
      </c>
      <c r="U94" s="60"/>
      <c r="V94" s="60"/>
      <c r="W94" s="60"/>
      <c r="X94" s="60"/>
      <c r="Y94" s="115"/>
      <c r="Z94" s="115"/>
      <c r="AA94" s="115">
        <v>1</v>
      </c>
      <c r="AB94" s="115">
        <v>0</v>
      </c>
      <c r="AC94" s="115">
        <v>5</v>
      </c>
      <c r="AD94" s="115">
        <v>5</v>
      </c>
      <c r="AE94" s="110">
        <f t="shared" ref="AE94:AE95" si="193">Y94+AA94+AC94</f>
        <v>6</v>
      </c>
      <c r="AF94" s="110">
        <f t="shared" ref="AF94:AF95" si="194">Z94+AB94+AD94</f>
        <v>5</v>
      </c>
      <c r="AG94" s="118">
        <v>1</v>
      </c>
      <c r="AH94" s="118">
        <v>0</v>
      </c>
      <c r="AI94" s="118"/>
      <c r="AJ94" s="118"/>
      <c r="AK94" s="118">
        <v>10</v>
      </c>
      <c r="AL94" s="118">
        <v>7</v>
      </c>
      <c r="AM94" s="111">
        <f t="shared" ref="AM94:AM95" si="195">AG94+AI94+AK94</f>
        <v>11</v>
      </c>
      <c r="AN94" s="111">
        <f t="shared" ref="AN94:AN95" si="196">AH94+AJ94+AL94</f>
        <v>7</v>
      </c>
      <c r="AO94" s="116"/>
      <c r="AP94" s="116"/>
      <c r="AQ94" s="116"/>
      <c r="AR94" s="116"/>
      <c r="AS94" s="116">
        <v>1</v>
      </c>
      <c r="AT94" s="116">
        <v>1</v>
      </c>
      <c r="AU94" s="116">
        <v>2</v>
      </c>
      <c r="AV94" s="116">
        <v>2</v>
      </c>
      <c r="AW94" s="116">
        <v>1</v>
      </c>
      <c r="AX94" s="116">
        <v>1</v>
      </c>
      <c r="AY94" s="116">
        <v>3</v>
      </c>
      <c r="AZ94" s="116">
        <v>2</v>
      </c>
      <c r="BA94" s="116">
        <v>2</v>
      </c>
      <c r="BB94" s="116">
        <v>2</v>
      </c>
      <c r="BC94" s="116">
        <v>5</v>
      </c>
      <c r="BD94" s="116">
        <v>3</v>
      </c>
      <c r="BE94" s="116">
        <v>1</v>
      </c>
      <c r="BF94" s="116">
        <v>0</v>
      </c>
      <c r="BG94" s="116"/>
      <c r="BH94" s="116"/>
      <c r="BI94" s="116"/>
      <c r="BJ94" s="116"/>
      <c r="BK94" s="116"/>
      <c r="BL94" s="116"/>
      <c r="BM94" s="116">
        <v>1</v>
      </c>
      <c r="BN94" s="116">
        <v>1</v>
      </c>
      <c r="BO94" s="116"/>
      <c r="BP94" s="116"/>
      <c r="BQ94" s="116"/>
      <c r="BR94" s="116"/>
      <c r="BS94" s="116">
        <v>1</v>
      </c>
      <c r="BT94" s="116">
        <v>0</v>
      </c>
      <c r="BU94" s="116"/>
      <c r="BV94" s="116"/>
      <c r="BW94" s="116"/>
      <c r="BX94" s="116"/>
      <c r="BY94" s="117">
        <v>4</v>
      </c>
      <c r="BZ94" s="117">
        <v>4</v>
      </c>
      <c r="CA94" s="117">
        <v>3</v>
      </c>
      <c r="CB94" s="117">
        <v>3</v>
      </c>
      <c r="CC94" s="117">
        <v>6</v>
      </c>
      <c r="CD94" s="117">
        <v>4</v>
      </c>
      <c r="CE94" s="117">
        <v>2</v>
      </c>
      <c r="CF94" s="117">
        <v>0</v>
      </c>
      <c r="CG94" s="117"/>
      <c r="CH94" s="117"/>
      <c r="CI94" s="117">
        <v>2</v>
      </c>
      <c r="CJ94" s="117">
        <v>1</v>
      </c>
      <c r="CK94" s="50">
        <f t="shared" si="130"/>
        <v>17</v>
      </c>
      <c r="CL94" s="50">
        <f t="shared" si="130"/>
        <v>12</v>
      </c>
      <c r="CM94" s="50">
        <f t="shared" si="131"/>
        <v>17</v>
      </c>
      <c r="CN94" s="50">
        <f t="shared" si="131"/>
        <v>12</v>
      </c>
      <c r="CO94" s="147" t="str">
        <f t="shared" si="160"/>
        <v>Mire</v>
      </c>
      <c r="CP94" s="147" t="str">
        <f t="shared" si="161"/>
        <v>Mire</v>
      </c>
      <c r="CQ94" s="147" t="str">
        <f t="shared" si="162"/>
        <v>Mire</v>
      </c>
      <c r="CR94" s="148" t="str">
        <f t="shared" si="163"/>
        <v>Mire</v>
      </c>
    </row>
    <row r="95" spans="1:96" ht="14.1" customHeight="1">
      <c r="A95" s="3" t="s">
        <v>542</v>
      </c>
      <c r="B95" s="36" t="s">
        <v>543</v>
      </c>
      <c r="C95" s="119" t="s">
        <v>678</v>
      </c>
      <c r="D95" s="119">
        <v>55</v>
      </c>
      <c r="E95" s="119" t="s">
        <v>679</v>
      </c>
      <c r="F95" s="37" t="s">
        <v>297</v>
      </c>
      <c r="G95" s="1" t="s">
        <v>297</v>
      </c>
      <c r="H95" s="120" t="s">
        <v>535</v>
      </c>
      <c r="I95" s="120" t="s">
        <v>544</v>
      </c>
      <c r="J95" s="121" t="s">
        <v>352</v>
      </c>
      <c r="K95" s="121" t="s">
        <v>353</v>
      </c>
      <c r="L95" s="2" t="s">
        <v>300</v>
      </c>
      <c r="M95" s="38" t="s">
        <v>301</v>
      </c>
      <c r="N95" s="38" t="s">
        <v>302</v>
      </c>
      <c r="O95" s="38"/>
      <c r="P95" s="38" t="s">
        <v>303</v>
      </c>
      <c r="Q95" s="143">
        <f t="shared" si="164"/>
        <v>5</v>
      </c>
      <c r="R95" s="143">
        <f t="shared" si="164"/>
        <v>4</v>
      </c>
      <c r="S95" s="114">
        <v>1</v>
      </c>
      <c r="T95" s="114">
        <v>0</v>
      </c>
      <c r="U95" s="60"/>
      <c r="V95" s="60"/>
      <c r="W95" s="60"/>
      <c r="X95" s="60"/>
      <c r="Y95" s="115"/>
      <c r="Z95" s="115"/>
      <c r="AA95" s="115">
        <v>1</v>
      </c>
      <c r="AB95" s="115">
        <v>0</v>
      </c>
      <c r="AC95" s="115">
        <v>1</v>
      </c>
      <c r="AD95" s="115">
        <v>1</v>
      </c>
      <c r="AE95" s="110">
        <f t="shared" si="193"/>
        <v>2</v>
      </c>
      <c r="AF95" s="110">
        <f t="shared" si="194"/>
        <v>1</v>
      </c>
      <c r="AG95" s="118"/>
      <c r="AH95" s="118"/>
      <c r="AI95" s="118"/>
      <c r="AJ95" s="118"/>
      <c r="AK95" s="118">
        <v>3</v>
      </c>
      <c r="AL95" s="118">
        <v>3</v>
      </c>
      <c r="AM95" s="111">
        <f t="shared" si="195"/>
        <v>3</v>
      </c>
      <c r="AN95" s="111">
        <f t="shared" si="196"/>
        <v>3</v>
      </c>
      <c r="AO95" s="116"/>
      <c r="AP95" s="116"/>
      <c r="AQ95" s="116"/>
      <c r="AR95" s="116"/>
      <c r="AS95" s="116"/>
      <c r="AT95" s="116"/>
      <c r="AU95" s="116">
        <v>1</v>
      </c>
      <c r="AV95" s="116">
        <v>1</v>
      </c>
      <c r="AW95" s="116"/>
      <c r="AX95" s="116"/>
      <c r="AY95" s="116">
        <v>1</v>
      </c>
      <c r="AZ95" s="116">
        <v>1</v>
      </c>
      <c r="BA95" s="116">
        <v>1</v>
      </c>
      <c r="BB95" s="116">
        <v>1</v>
      </c>
      <c r="BC95" s="116"/>
      <c r="BD95" s="116"/>
      <c r="BE95" s="116"/>
      <c r="BF95" s="116"/>
      <c r="BG95" s="116">
        <v>1</v>
      </c>
      <c r="BH95" s="116">
        <v>1</v>
      </c>
      <c r="BI95" s="116"/>
      <c r="BJ95" s="116"/>
      <c r="BK95" s="116"/>
      <c r="BL95" s="116"/>
      <c r="BM95" s="116">
        <v>1</v>
      </c>
      <c r="BN95" s="116">
        <v>0</v>
      </c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7">
        <v>1</v>
      </c>
      <c r="BZ95" s="117">
        <v>1</v>
      </c>
      <c r="CA95" s="117">
        <v>1</v>
      </c>
      <c r="CB95" s="117">
        <v>1</v>
      </c>
      <c r="CC95" s="117"/>
      <c r="CD95" s="117"/>
      <c r="CE95" s="117">
        <v>2</v>
      </c>
      <c r="CF95" s="117">
        <v>2</v>
      </c>
      <c r="CG95" s="117"/>
      <c r="CH95" s="117"/>
      <c r="CI95" s="117">
        <v>1</v>
      </c>
      <c r="CJ95" s="117">
        <v>0</v>
      </c>
      <c r="CK95" s="50">
        <f t="shared" si="130"/>
        <v>5</v>
      </c>
      <c r="CL95" s="50">
        <f t="shared" si="130"/>
        <v>4</v>
      </c>
      <c r="CM95" s="50">
        <f t="shared" si="131"/>
        <v>5</v>
      </c>
      <c r="CN95" s="50">
        <f t="shared" si="131"/>
        <v>4</v>
      </c>
      <c r="CO95" s="147" t="str">
        <f t="shared" si="160"/>
        <v>Mire</v>
      </c>
      <c r="CP95" s="147" t="str">
        <f t="shared" si="161"/>
        <v>Mire</v>
      </c>
      <c r="CQ95" s="147" t="str">
        <f t="shared" si="162"/>
        <v>Mire</v>
      </c>
      <c r="CR95" s="148" t="str">
        <f t="shared" si="163"/>
        <v>Mire</v>
      </c>
    </row>
    <row r="96" spans="1:96" ht="14.1" customHeight="1">
      <c r="A96" s="3" t="s">
        <v>545</v>
      </c>
      <c r="B96" s="36" t="s">
        <v>546</v>
      </c>
      <c r="C96" s="119" t="s">
        <v>678</v>
      </c>
      <c r="D96" s="119">
        <v>28</v>
      </c>
      <c r="E96" s="119" t="s">
        <v>679</v>
      </c>
      <c r="F96" s="37" t="s">
        <v>297</v>
      </c>
      <c r="G96" s="1" t="s">
        <v>297</v>
      </c>
      <c r="H96" s="120" t="s">
        <v>535</v>
      </c>
      <c r="I96" s="120" t="s">
        <v>547</v>
      </c>
      <c r="J96" s="121" t="s">
        <v>352</v>
      </c>
      <c r="K96" s="121" t="s">
        <v>353</v>
      </c>
      <c r="L96" s="2" t="s">
        <v>300</v>
      </c>
      <c r="M96" s="38" t="s">
        <v>301</v>
      </c>
      <c r="N96" s="38" t="s">
        <v>302</v>
      </c>
      <c r="O96" s="38"/>
      <c r="P96" s="38" t="s">
        <v>303</v>
      </c>
      <c r="Q96" s="143">
        <f t="shared" si="164"/>
        <v>13</v>
      </c>
      <c r="R96" s="143">
        <f t="shared" si="164"/>
        <v>8</v>
      </c>
      <c r="S96" s="114">
        <v>1</v>
      </c>
      <c r="T96" s="114">
        <v>0</v>
      </c>
      <c r="U96" s="60"/>
      <c r="V96" s="60"/>
      <c r="W96" s="60"/>
      <c r="X96" s="60"/>
      <c r="Y96" s="115"/>
      <c r="Z96" s="115"/>
      <c r="AA96" s="115"/>
      <c r="AB96" s="115"/>
      <c r="AC96" s="115">
        <v>5</v>
      </c>
      <c r="AD96" s="115">
        <v>4</v>
      </c>
      <c r="AE96" s="110">
        <f t="shared" ref="AE96:AE100" si="197">Y96+AA96+AC96</f>
        <v>5</v>
      </c>
      <c r="AF96" s="110">
        <f t="shared" ref="AF96:AF100" si="198">Z96+AB96+AD96</f>
        <v>4</v>
      </c>
      <c r="AG96" s="118"/>
      <c r="AH96" s="118"/>
      <c r="AI96" s="118"/>
      <c r="AJ96" s="118"/>
      <c r="AK96" s="118">
        <v>8</v>
      </c>
      <c r="AL96" s="118">
        <v>4</v>
      </c>
      <c r="AM96" s="111">
        <f t="shared" ref="AM96:AM100" si="199">AG96+AI96+AK96</f>
        <v>8</v>
      </c>
      <c r="AN96" s="111">
        <f t="shared" ref="AN96:AN100" si="200">AH96+AJ96+AL96</f>
        <v>4</v>
      </c>
      <c r="AO96" s="116"/>
      <c r="AP96" s="116"/>
      <c r="AQ96" s="116"/>
      <c r="AR96" s="116"/>
      <c r="AS96" s="116"/>
      <c r="AT96" s="116"/>
      <c r="AU96" s="116">
        <v>3</v>
      </c>
      <c r="AV96" s="116">
        <v>1</v>
      </c>
      <c r="AW96" s="116">
        <v>1</v>
      </c>
      <c r="AX96" s="116">
        <v>1</v>
      </c>
      <c r="AY96" s="116">
        <v>2</v>
      </c>
      <c r="AZ96" s="116">
        <v>1</v>
      </c>
      <c r="BA96" s="116"/>
      <c r="BB96" s="116"/>
      <c r="BC96" s="116">
        <v>1</v>
      </c>
      <c r="BD96" s="116">
        <v>1</v>
      </c>
      <c r="BE96" s="116">
        <v>3</v>
      </c>
      <c r="BF96" s="116">
        <v>2</v>
      </c>
      <c r="BG96" s="116">
        <v>1</v>
      </c>
      <c r="BH96" s="116">
        <v>1</v>
      </c>
      <c r="BI96" s="116">
        <v>1</v>
      </c>
      <c r="BJ96" s="116">
        <v>1</v>
      </c>
      <c r="BK96" s="116">
        <v>1</v>
      </c>
      <c r="BL96" s="116">
        <v>0</v>
      </c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7">
        <v>2</v>
      </c>
      <c r="BZ96" s="117">
        <v>0</v>
      </c>
      <c r="CA96" s="117">
        <v>3</v>
      </c>
      <c r="CB96" s="117">
        <v>3</v>
      </c>
      <c r="CC96" s="117">
        <v>4</v>
      </c>
      <c r="CD96" s="117">
        <v>3</v>
      </c>
      <c r="CE96" s="117">
        <v>2</v>
      </c>
      <c r="CF96" s="117">
        <v>1</v>
      </c>
      <c r="CG96" s="117"/>
      <c r="CH96" s="117"/>
      <c r="CI96" s="117">
        <v>2</v>
      </c>
      <c r="CJ96" s="117">
        <v>1</v>
      </c>
      <c r="CK96" s="50">
        <f t="shared" si="130"/>
        <v>13</v>
      </c>
      <c r="CL96" s="50">
        <f t="shared" si="130"/>
        <v>8</v>
      </c>
      <c r="CM96" s="50">
        <f t="shared" si="131"/>
        <v>13</v>
      </c>
      <c r="CN96" s="50">
        <f t="shared" si="131"/>
        <v>8</v>
      </c>
      <c r="CO96" s="147" t="str">
        <f t="shared" si="160"/>
        <v>Mire</v>
      </c>
      <c r="CP96" s="147" t="str">
        <f t="shared" si="161"/>
        <v>Mire</v>
      </c>
      <c r="CQ96" s="147" t="str">
        <f t="shared" si="162"/>
        <v>Mire</v>
      </c>
      <c r="CR96" s="148" t="str">
        <f t="shared" si="163"/>
        <v>Mire</v>
      </c>
    </row>
    <row r="97" spans="1:96" ht="14.1" customHeight="1">
      <c r="A97" s="3" t="s">
        <v>548</v>
      </c>
      <c r="B97" s="36" t="s">
        <v>549</v>
      </c>
      <c r="C97" s="27" t="s">
        <v>678</v>
      </c>
      <c r="D97" s="119">
        <v>42</v>
      </c>
      <c r="E97" s="119" t="s">
        <v>679</v>
      </c>
      <c r="F97" s="37" t="s">
        <v>297</v>
      </c>
      <c r="G97" s="1" t="s">
        <v>297</v>
      </c>
      <c r="H97" s="120" t="s">
        <v>535</v>
      </c>
      <c r="I97" s="120" t="s">
        <v>550</v>
      </c>
      <c r="J97" s="121" t="s">
        <v>352</v>
      </c>
      <c r="K97" s="121" t="s">
        <v>353</v>
      </c>
      <c r="L97" s="2" t="s">
        <v>300</v>
      </c>
      <c r="M97" s="38" t="s">
        <v>301</v>
      </c>
      <c r="N97" s="38" t="s">
        <v>302</v>
      </c>
      <c r="O97" s="38"/>
      <c r="P97" s="38" t="s">
        <v>303</v>
      </c>
      <c r="Q97" s="143">
        <f t="shared" si="164"/>
        <v>15</v>
      </c>
      <c r="R97" s="143">
        <f t="shared" si="164"/>
        <v>10</v>
      </c>
      <c r="S97" s="114">
        <v>1</v>
      </c>
      <c r="T97" s="114">
        <v>0</v>
      </c>
      <c r="U97" s="60"/>
      <c r="V97" s="60"/>
      <c r="W97" s="60"/>
      <c r="X97" s="60"/>
      <c r="Y97" s="115"/>
      <c r="Z97" s="115"/>
      <c r="AA97" s="115">
        <v>2</v>
      </c>
      <c r="AB97" s="115">
        <v>2</v>
      </c>
      <c r="AC97" s="115">
        <v>3</v>
      </c>
      <c r="AD97" s="115">
        <v>3</v>
      </c>
      <c r="AE97" s="110">
        <f t="shared" si="197"/>
        <v>5</v>
      </c>
      <c r="AF97" s="110">
        <f t="shared" si="198"/>
        <v>5</v>
      </c>
      <c r="AG97" s="118"/>
      <c r="AH97" s="118"/>
      <c r="AI97" s="118"/>
      <c r="AJ97" s="118"/>
      <c r="AK97" s="118">
        <v>10</v>
      </c>
      <c r="AL97" s="118">
        <v>5</v>
      </c>
      <c r="AM97" s="111">
        <f t="shared" si="199"/>
        <v>10</v>
      </c>
      <c r="AN97" s="111">
        <f t="shared" si="200"/>
        <v>5</v>
      </c>
      <c r="AO97" s="116"/>
      <c r="AP97" s="116"/>
      <c r="AQ97" s="116"/>
      <c r="AR97" s="116"/>
      <c r="AS97" s="116"/>
      <c r="AT97" s="116"/>
      <c r="AU97" s="116"/>
      <c r="AV97" s="116"/>
      <c r="AW97" s="116">
        <v>2</v>
      </c>
      <c r="AX97" s="116">
        <v>2</v>
      </c>
      <c r="AY97" s="116">
        <v>2</v>
      </c>
      <c r="AZ97" s="116">
        <v>2</v>
      </c>
      <c r="BA97" s="116"/>
      <c r="BB97" s="116"/>
      <c r="BC97" s="116">
        <v>1</v>
      </c>
      <c r="BD97" s="116">
        <v>1</v>
      </c>
      <c r="BE97" s="116"/>
      <c r="BF97" s="116"/>
      <c r="BG97" s="116">
        <v>3</v>
      </c>
      <c r="BH97" s="116">
        <v>2</v>
      </c>
      <c r="BI97" s="116">
        <v>1</v>
      </c>
      <c r="BJ97" s="116">
        <v>1</v>
      </c>
      <c r="BK97" s="116">
        <v>2</v>
      </c>
      <c r="BL97" s="116">
        <v>0</v>
      </c>
      <c r="BM97" s="116">
        <v>2</v>
      </c>
      <c r="BN97" s="116">
        <v>2</v>
      </c>
      <c r="BO97" s="116"/>
      <c r="BP97" s="116"/>
      <c r="BQ97" s="116"/>
      <c r="BR97" s="116"/>
      <c r="BS97" s="116"/>
      <c r="BT97" s="116"/>
      <c r="BU97" s="116"/>
      <c r="BV97" s="116"/>
      <c r="BW97" s="116">
        <v>2</v>
      </c>
      <c r="BX97" s="116">
        <v>0</v>
      </c>
      <c r="BY97" s="117">
        <v>1</v>
      </c>
      <c r="BZ97" s="117">
        <v>1</v>
      </c>
      <c r="CA97" s="117">
        <v>4</v>
      </c>
      <c r="CB97" s="117">
        <v>3</v>
      </c>
      <c r="CC97" s="117">
        <v>1</v>
      </c>
      <c r="CD97" s="117">
        <v>1</v>
      </c>
      <c r="CE97" s="117">
        <v>2</v>
      </c>
      <c r="CF97" s="117">
        <v>1</v>
      </c>
      <c r="CG97" s="117">
        <v>3</v>
      </c>
      <c r="CH97" s="117">
        <v>2</v>
      </c>
      <c r="CI97" s="117">
        <v>4</v>
      </c>
      <c r="CJ97" s="117">
        <v>2</v>
      </c>
      <c r="CK97" s="50">
        <f t="shared" si="130"/>
        <v>15</v>
      </c>
      <c r="CL97" s="50">
        <f t="shared" si="130"/>
        <v>10</v>
      </c>
      <c r="CM97" s="50">
        <f t="shared" si="131"/>
        <v>15</v>
      </c>
      <c r="CN97" s="50">
        <f t="shared" si="131"/>
        <v>10</v>
      </c>
      <c r="CO97" s="147" t="str">
        <f t="shared" si="160"/>
        <v>Mire</v>
      </c>
      <c r="CP97" s="147" t="str">
        <f t="shared" si="161"/>
        <v>Mire</v>
      </c>
      <c r="CQ97" s="147" t="str">
        <f t="shared" si="162"/>
        <v>Mire</v>
      </c>
      <c r="CR97" s="148" t="str">
        <f t="shared" si="163"/>
        <v>Mire</v>
      </c>
    </row>
    <row r="98" spans="1:96" ht="14.1" customHeight="1">
      <c r="A98" s="3" t="s">
        <v>551</v>
      </c>
      <c r="B98" s="36" t="s">
        <v>552</v>
      </c>
      <c r="C98" s="119" t="s">
        <v>678</v>
      </c>
      <c r="D98" s="119">
        <v>65</v>
      </c>
      <c r="E98" s="119" t="s">
        <v>679</v>
      </c>
      <c r="F98" s="37" t="s">
        <v>297</v>
      </c>
      <c r="G98" s="1" t="s">
        <v>297</v>
      </c>
      <c r="H98" s="120" t="s">
        <v>535</v>
      </c>
      <c r="I98" s="120" t="s">
        <v>553</v>
      </c>
      <c r="J98" s="121" t="s">
        <v>352</v>
      </c>
      <c r="K98" s="121" t="s">
        <v>353</v>
      </c>
      <c r="L98" s="2" t="s">
        <v>300</v>
      </c>
      <c r="M98" s="38" t="s">
        <v>301</v>
      </c>
      <c r="N98" s="38" t="s">
        <v>302</v>
      </c>
      <c r="O98" s="38"/>
      <c r="P98" s="38" t="s">
        <v>303</v>
      </c>
      <c r="Q98" s="143">
        <f t="shared" si="164"/>
        <v>10</v>
      </c>
      <c r="R98" s="143">
        <f t="shared" si="164"/>
        <v>7</v>
      </c>
      <c r="S98" s="114">
        <v>1</v>
      </c>
      <c r="T98" s="114">
        <v>0</v>
      </c>
      <c r="U98" s="60"/>
      <c r="V98" s="60"/>
      <c r="W98" s="60"/>
      <c r="X98" s="60"/>
      <c r="Y98" s="115"/>
      <c r="Z98" s="115"/>
      <c r="AA98" s="115">
        <v>1</v>
      </c>
      <c r="AB98" s="115">
        <v>1</v>
      </c>
      <c r="AC98" s="115">
        <v>3</v>
      </c>
      <c r="AD98" s="115">
        <v>3</v>
      </c>
      <c r="AE98" s="110">
        <f t="shared" si="197"/>
        <v>4</v>
      </c>
      <c r="AF98" s="110">
        <f t="shared" si="198"/>
        <v>4</v>
      </c>
      <c r="AG98" s="118"/>
      <c r="AH98" s="118"/>
      <c r="AI98" s="118"/>
      <c r="AJ98" s="118"/>
      <c r="AK98" s="118">
        <v>6</v>
      </c>
      <c r="AL98" s="118">
        <v>3</v>
      </c>
      <c r="AM98" s="111">
        <f t="shared" si="199"/>
        <v>6</v>
      </c>
      <c r="AN98" s="111">
        <f t="shared" si="200"/>
        <v>3</v>
      </c>
      <c r="AO98" s="116"/>
      <c r="AP98" s="116"/>
      <c r="AQ98" s="116"/>
      <c r="AR98" s="116"/>
      <c r="AS98" s="116"/>
      <c r="AT98" s="116"/>
      <c r="AU98" s="116">
        <v>2</v>
      </c>
      <c r="AV98" s="116">
        <v>2</v>
      </c>
      <c r="AW98" s="116"/>
      <c r="AX98" s="116"/>
      <c r="AY98" s="116"/>
      <c r="AZ98" s="116"/>
      <c r="BA98" s="116">
        <v>3</v>
      </c>
      <c r="BB98" s="116">
        <v>3</v>
      </c>
      <c r="BC98" s="116">
        <v>3</v>
      </c>
      <c r="BD98" s="116">
        <v>1</v>
      </c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>
        <v>1</v>
      </c>
      <c r="BR98" s="116">
        <v>1</v>
      </c>
      <c r="BS98" s="116"/>
      <c r="BT98" s="116"/>
      <c r="BU98" s="116"/>
      <c r="BV98" s="116"/>
      <c r="BW98" s="116">
        <v>1</v>
      </c>
      <c r="BX98" s="116">
        <v>0</v>
      </c>
      <c r="BY98" s="117">
        <v>1</v>
      </c>
      <c r="BZ98" s="117">
        <v>1</v>
      </c>
      <c r="CA98" s="117">
        <v>2</v>
      </c>
      <c r="CB98" s="117">
        <v>2</v>
      </c>
      <c r="CC98" s="117">
        <v>4</v>
      </c>
      <c r="CD98" s="117">
        <v>2</v>
      </c>
      <c r="CE98" s="117">
        <v>1</v>
      </c>
      <c r="CF98" s="117">
        <v>1</v>
      </c>
      <c r="CG98" s="117"/>
      <c r="CH98" s="117"/>
      <c r="CI98" s="117">
        <v>2</v>
      </c>
      <c r="CJ98" s="117">
        <v>1</v>
      </c>
      <c r="CK98" s="50">
        <f t="shared" si="130"/>
        <v>10</v>
      </c>
      <c r="CL98" s="50">
        <f t="shared" si="130"/>
        <v>7</v>
      </c>
      <c r="CM98" s="50">
        <f t="shared" si="131"/>
        <v>10</v>
      </c>
      <c r="CN98" s="50">
        <f t="shared" si="131"/>
        <v>7</v>
      </c>
      <c r="CO98" s="147" t="str">
        <f t="shared" si="160"/>
        <v>Mire</v>
      </c>
      <c r="CP98" s="147" t="str">
        <f t="shared" si="161"/>
        <v>Mire</v>
      </c>
      <c r="CQ98" s="147" t="str">
        <f t="shared" si="162"/>
        <v>Mire</v>
      </c>
      <c r="CR98" s="148" t="str">
        <f t="shared" si="163"/>
        <v>Mire</v>
      </c>
    </row>
    <row r="99" spans="1:96" ht="14.1" customHeight="1">
      <c r="A99" s="3" t="s">
        <v>554</v>
      </c>
      <c r="B99" s="36" t="s">
        <v>555</v>
      </c>
      <c r="C99" s="119" t="s">
        <v>682</v>
      </c>
      <c r="D99" s="119">
        <v>45</v>
      </c>
      <c r="E99" s="119" t="s">
        <v>679</v>
      </c>
      <c r="F99" s="37" t="s">
        <v>297</v>
      </c>
      <c r="G99" s="1" t="s">
        <v>297</v>
      </c>
      <c r="H99" s="120" t="s">
        <v>535</v>
      </c>
      <c r="I99" s="120" t="s">
        <v>556</v>
      </c>
      <c r="J99" s="122" t="s">
        <v>352</v>
      </c>
      <c r="K99" s="122" t="s">
        <v>353</v>
      </c>
      <c r="L99" s="1" t="s">
        <v>300</v>
      </c>
      <c r="M99" s="38" t="s">
        <v>301</v>
      </c>
      <c r="N99" s="38" t="s">
        <v>302</v>
      </c>
      <c r="O99" s="38"/>
      <c r="P99" s="38" t="s">
        <v>303</v>
      </c>
      <c r="Q99" s="143">
        <f t="shared" si="164"/>
        <v>16</v>
      </c>
      <c r="R99" s="143">
        <f t="shared" si="164"/>
        <v>12</v>
      </c>
      <c r="S99" s="114">
        <v>1</v>
      </c>
      <c r="T99" s="114">
        <v>1</v>
      </c>
      <c r="U99" s="60"/>
      <c r="V99" s="60"/>
      <c r="W99" s="60"/>
      <c r="X99" s="60"/>
      <c r="Y99" s="115"/>
      <c r="Z99" s="115"/>
      <c r="AA99" s="115">
        <v>1</v>
      </c>
      <c r="AB99" s="115">
        <v>1</v>
      </c>
      <c r="AC99" s="115">
        <v>5</v>
      </c>
      <c r="AD99" s="115">
        <v>5</v>
      </c>
      <c r="AE99" s="110">
        <f t="shared" si="197"/>
        <v>6</v>
      </c>
      <c r="AF99" s="110">
        <f t="shared" si="198"/>
        <v>6</v>
      </c>
      <c r="AG99" s="118"/>
      <c r="AH99" s="118"/>
      <c r="AI99" s="118"/>
      <c r="AJ99" s="118"/>
      <c r="AK99" s="118">
        <v>10</v>
      </c>
      <c r="AL99" s="118">
        <v>6</v>
      </c>
      <c r="AM99" s="111">
        <f t="shared" si="199"/>
        <v>10</v>
      </c>
      <c r="AN99" s="111">
        <f t="shared" si="200"/>
        <v>6</v>
      </c>
      <c r="AO99" s="116"/>
      <c r="AP99" s="116"/>
      <c r="AQ99" s="116"/>
      <c r="AR99" s="116"/>
      <c r="AS99" s="116"/>
      <c r="AT99" s="116"/>
      <c r="AU99" s="116">
        <v>2</v>
      </c>
      <c r="AV99" s="116">
        <v>1</v>
      </c>
      <c r="AW99" s="116"/>
      <c r="AX99" s="116"/>
      <c r="AY99" s="116"/>
      <c r="AZ99" s="116"/>
      <c r="BA99" s="116">
        <v>2</v>
      </c>
      <c r="BB99" s="116">
        <v>2</v>
      </c>
      <c r="BC99" s="116">
        <v>2</v>
      </c>
      <c r="BD99" s="116">
        <v>2</v>
      </c>
      <c r="BE99" s="116">
        <v>1</v>
      </c>
      <c r="BF99" s="116">
        <v>1</v>
      </c>
      <c r="BG99" s="116">
        <v>4</v>
      </c>
      <c r="BH99" s="116">
        <v>2</v>
      </c>
      <c r="BI99" s="116"/>
      <c r="BJ99" s="116"/>
      <c r="BK99" s="116"/>
      <c r="BL99" s="116"/>
      <c r="BM99" s="116">
        <v>2</v>
      </c>
      <c r="BN99" s="116">
        <v>2</v>
      </c>
      <c r="BO99" s="116">
        <v>1</v>
      </c>
      <c r="BP99" s="116">
        <v>1</v>
      </c>
      <c r="BQ99" s="116">
        <v>1</v>
      </c>
      <c r="BR99" s="116">
        <v>1</v>
      </c>
      <c r="BS99" s="116">
        <v>1</v>
      </c>
      <c r="BT99" s="116">
        <v>0</v>
      </c>
      <c r="BU99" s="116"/>
      <c r="BV99" s="116"/>
      <c r="BW99" s="116"/>
      <c r="BX99" s="116"/>
      <c r="BY99" s="117">
        <v>1</v>
      </c>
      <c r="BZ99" s="117">
        <v>0</v>
      </c>
      <c r="CA99" s="117"/>
      <c r="CB99" s="117"/>
      <c r="CC99" s="117">
        <v>8</v>
      </c>
      <c r="CD99" s="117">
        <v>7</v>
      </c>
      <c r="CE99" s="117">
        <v>2</v>
      </c>
      <c r="CF99" s="117">
        <v>2</v>
      </c>
      <c r="CG99" s="117">
        <v>2</v>
      </c>
      <c r="CH99" s="117">
        <v>1</v>
      </c>
      <c r="CI99" s="117">
        <v>3</v>
      </c>
      <c r="CJ99" s="117">
        <v>2</v>
      </c>
      <c r="CK99" s="50">
        <f t="shared" si="130"/>
        <v>16</v>
      </c>
      <c r="CL99" s="50">
        <f t="shared" si="130"/>
        <v>12</v>
      </c>
      <c r="CM99" s="50">
        <f t="shared" si="131"/>
        <v>16</v>
      </c>
      <c r="CN99" s="50">
        <f t="shared" si="131"/>
        <v>12</v>
      </c>
      <c r="CO99" s="147" t="str">
        <f t="shared" si="160"/>
        <v>Mire</v>
      </c>
      <c r="CP99" s="147" t="str">
        <f t="shared" si="161"/>
        <v>Mire</v>
      </c>
      <c r="CQ99" s="147" t="str">
        <f t="shared" si="162"/>
        <v>Mire</v>
      </c>
      <c r="CR99" s="148" t="str">
        <f t="shared" si="163"/>
        <v>Mire</v>
      </c>
    </row>
    <row r="100" spans="1:96" s="780" customFormat="1" ht="14.1" customHeight="1">
      <c r="A100" s="418" t="s">
        <v>557</v>
      </c>
      <c r="B100" s="412" t="s">
        <v>558</v>
      </c>
      <c r="C100" s="441" t="s">
        <v>678</v>
      </c>
      <c r="D100" s="441">
        <v>28</v>
      </c>
      <c r="E100" s="441" t="s">
        <v>679</v>
      </c>
      <c r="F100" s="413" t="s">
        <v>297</v>
      </c>
      <c r="G100" s="411" t="s">
        <v>297</v>
      </c>
      <c r="H100" s="442" t="s">
        <v>535</v>
      </c>
      <c r="I100" s="442" t="s">
        <v>559</v>
      </c>
      <c r="J100" s="442" t="s">
        <v>352</v>
      </c>
      <c r="K100" s="442" t="s">
        <v>353</v>
      </c>
      <c r="L100" s="411" t="s">
        <v>300</v>
      </c>
      <c r="M100" s="414" t="s">
        <v>339</v>
      </c>
      <c r="N100" s="414" t="s">
        <v>340</v>
      </c>
      <c r="O100" s="414"/>
      <c r="P100" s="414" t="s">
        <v>303</v>
      </c>
      <c r="Q100" s="443">
        <f t="shared" si="164"/>
        <v>25</v>
      </c>
      <c r="R100" s="443">
        <f t="shared" si="164"/>
        <v>19</v>
      </c>
      <c r="S100" s="444">
        <v>2</v>
      </c>
      <c r="T100" s="444">
        <v>0</v>
      </c>
      <c r="U100" s="444"/>
      <c r="V100" s="444"/>
      <c r="W100" s="444">
        <v>2</v>
      </c>
      <c r="X100" s="444"/>
      <c r="Y100" s="444"/>
      <c r="Z100" s="444"/>
      <c r="AA100" s="444">
        <v>2</v>
      </c>
      <c r="AB100" s="444">
        <v>0</v>
      </c>
      <c r="AC100" s="444">
        <v>10</v>
      </c>
      <c r="AD100" s="444">
        <v>10</v>
      </c>
      <c r="AE100" s="445">
        <f t="shared" si="197"/>
        <v>12</v>
      </c>
      <c r="AF100" s="445">
        <f t="shared" si="198"/>
        <v>10</v>
      </c>
      <c r="AG100" s="444"/>
      <c r="AH100" s="444"/>
      <c r="AI100" s="444"/>
      <c r="AJ100" s="444"/>
      <c r="AK100" s="444">
        <v>13</v>
      </c>
      <c r="AL100" s="444">
        <v>9</v>
      </c>
      <c r="AM100" s="445">
        <f t="shared" si="199"/>
        <v>13</v>
      </c>
      <c r="AN100" s="445">
        <f t="shared" si="200"/>
        <v>9</v>
      </c>
      <c r="AO100" s="444"/>
      <c r="AP100" s="444"/>
      <c r="AQ100" s="444"/>
      <c r="AR100" s="444"/>
      <c r="AS100" s="444">
        <v>1</v>
      </c>
      <c r="AT100" s="444">
        <v>1</v>
      </c>
      <c r="AU100" s="444">
        <v>1</v>
      </c>
      <c r="AV100" s="444">
        <v>1</v>
      </c>
      <c r="AW100" s="444">
        <v>6</v>
      </c>
      <c r="AX100" s="444">
        <v>6</v>
      </c>
      <c r="AY100" s="444">
        <v>7</v>
      </c>
      <c r="AZ100" s="444">
        <v>6</v>
      </c>
      <c r="BA100" s="444">
        <v>2</v>
      </c>
      <c r="BB100" s="444">
        <v>2</v>
      </c>
      <c r="BC100" s="444">
        <v>2</v>
      </c>
      <c r="BD100" s="444">
        <v>1</v>
      </c>
      <c r="BE100" s="444"/>
      <c r="BF100" s="444"/>
      <c r="BG100" s="444">
        <v>1</v>
      </c>
      <c r="BH100" s="444">
        <v>1</v>
      </c>
      <c r="BI100" s="444"/>
      <c r="BJ100" s="444"/>
      <c r="BK100" s="444"/>
      <c r="BL100" s="444"/>
      <c r="BM100" s="444">
        <v>1</v>
      </c>
      <c r="BN100" s="444">
        <v>1</v>
      </c>
      <c r="BO100" s="444"/>
      <c r="BP100" s="444"/>
      <c r="BQ100" s="444">
        <v>2</v>
      </c>
      <c r="BR100" s="444">
        <v>0</v>
      </c>
      <c r="BS100" s="444">
        <v>2</v>
      </c>
      <c r="BT100" s="444">
        <v>0</v>
      </c>
      <c r="BU100" s="444"/>
      <c r="BV100" s="444"/>
      <c r="BW100" s="444"/>
      <c r="BX100" s="444"/>
      <c r="BY100" s="444">
        <v>7</v>
      </c>
      <c r="BZ100" s="444">
        <v>6</v>
      </c>
      <c r="CA100" s="444">
        <v>9</v>
      </c>
      <c r="CB100" s="444">
        <v>8</v>
      </c>
      <c r="CC100" s="444">
        <v>5</v>
      </c>
      <c r="CD100" s="444">
        <v>4</v>
      </c>
      <c r="CE100" s="444"/>
      <c r="CF100" s="444"/>
      <c r="CG100" s="444"/>
      <c r="CH100" s="444"/>
      <c r="CI100" s="444">
        <v>4</v>
      </c>
      <c r="CJ100" s="444">
        <v>1</v>
      </c>
      <c r="CK100" s="418">
        <f t="shared" si="130"/>
        <v>25</v>
      </c>
      <c r="CL100" s="418">
        <f t="shared" si="130"/>
        <v>19</v>
      </c>
      <c r="CM100" s="418">
        <f t="shared" si="131"/>
        <v>25</v>
      </c>
      <c r="CN100" s="418">
        <f t="shared" si="131"/>
        <v>19</v>
      </c>
      <c r="CO100" s="446" t="str">
        <f t="shared" si="160"/>
        <v>Mire</v>
      </c>
      <c r="CP100" s="446" t="str">
        <f t="shared" si="161"/>
        <v>Mire</v>
      </c>
      <c r="CQ100" s="446" t="str">
        <f t="shared" si="162"/>
        <v>Mire</v>
      </c>
      <c r="CR100" s="447" t="str">
        <f t="shared" si="163"/>
        <v>Mire</v>
      </c>
    </row>
    <row r="101" spans="1:96" ht="14.1" customHeight="1">
      <c r="A101" s="3" t="s">
        <v>696</v>
      </c>
      <c r="B101" s="36" t="s">
        <v>561</v>
      </c>
      <c r="C101" s="119" t="s">
        <v>678</v>
      </c>
      <c r="D101" s="119">
        <v>45</v>
      </c>
      <c r="E101" s="119" t="s">
        <v>679</v>
      </c>
      <c r="F101" s="37" t="s">
        <v>297</v>
      </c>
      <c r="G101" s="1" t="s">
        <v>297</v>
      </c>
      <c r="H101" s="120" t="s">
        <v>562</v>
      </c>
      <c r="I101" s="120" t="s">
        <v>563</v>
      </c>
      <c r="J101" s="122" t="s">
        <v>352</v>
      </c>
      <c r="K101" s="122" t="s">
        <v>353</v>
      </c>
      <c r="L101" s="1" t="s">
        <v>300</v>
      </c>
      <c r="M101" s="38" t="s">
        <v>301</v>
      </c>
      <c r="N101" s="38" t="s">
        <v>302</v>
      </c>
      <c r="O101" s="38"/>
      <c r="P101" s="38" t="s">
        <v>303</v>
      </c>
      <c r="Q101" s="143">
        <f t="shared" si="164"/>
        <v>4</v>
      </c>
      <c r="R101" s="143">
        <f t="shared" si="164"/>
        <v>0</v>
      </c>
      <c r="S101" s="114">
        <v>1</v>
      </c>
      <c r="T101" s="114">
        <v>0</v>
      </c>
      <c r="U101" s="60"/>
      <c r="V101" s="60"/>
      <c r="W101" s="60"/>
      <c r="X101" s="60"/>
      <c r="Y101" s="115">
        <v>1</v>
      </c>
      <c r="Z101" s="115">
        <v>0</v>
      </c>
      <c r="AA101" s="115"/>
      <c r="AB101" s="115"/>
      <c r="AC101" s="115"/>
      <c r="AD101" s="115"/>
      <c r="AE101" s="110">
        <f t="shared" ref="AE101:AE105" si="201">Y101+AA101+AC101</f>
        <v>1</v>
      </c>
      <c r="AF101" s="110">
        <f t="shared" ref="AF101:AF105" si="202">Z101+AB101+AD101</f>
        <v>0</v>
      </c>
      <c r="AG101" s="118">
        <v>2</v>
      </c>
      <c r="AH101" s="118">
        <v>0</v>
      </c>
      <c r="AI101" s="118"/>
      <c r="AJ101" s="118"/>
      <c r="AK101" s="118">
        <v>1</v>
      </c>
      <c r="AL101" s="118">
        <v>0</v>
      </c>
      <c r="AM101" s="111">
        <f t="shared" ref="AM101:AM105" si="203">AG101+AI101+AK101</f>
        <v>3</v>
      </c>
      <c r="AN101" s="111">
        <f t="shared" ref="AN101:AN105" si="204">AH101+AJ101+AL101</f>
        <v>0</v>
      </c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>
        <v>1</v>
      </c>
      <c r="AZ101" s="116">
        <v>0</v>
      </c>
      <c r="BA101" s="116"/>
      <c r="BB101" s="116"/>
      <c r="BC101" s="116"/>
      <c r="BD101" s="116"/>
      <c r="BE101" s="116"/>
      <c r="BF101" s="116"/>
      <c r="BG101" s="116">
        <v>1</v>
      </c>
      <c r="BH101" s="116">
        <v>0</v>
      </c>
      <c r="BI101" s="116">
        <v>1</v>
      </c>
      <c r="BJ101" s="116">
        <v>0</v>
      </c>
      <c r="BK101" s="116"/>
      <c r="BL101" s="116"/>
      <c r="BM101" s="116"/>
      <c r="BN101" s="116"/>
      <c r="BO101" s="116">
        <v>1</v>
      </c>
      <c r="BP101" s="116">
        <v>0</v>
      </c>
      <c r="BQ101" s="116"/>
      <c r="BR101" s="116"/>
      <c r="BS101" s="116"/>
      <c r="BT101" s="116"/>
      <c r="BU101" s="116"/>
      <c r="BV101" s="116"/>
      <c r="BW101" s="116"/>
      <c r="BX101" s="116"/>
      <c r="BY101" s="117"/>
      <c r="BZ101" s="117"/>
      <c r="CA101" s="117">
        <v>1</v>
      </c>
      <c r="CB101" s="117">
        <v>0</v>
      </c>
      <c r="CC101" s="117"/>
      <c r="CD101" s="117"/>
      <c r="CE101" s="117"/>
      <c r="CF101" s="117"/>
      <c r="CG101" s="117">
        <v>2</v>
      </c>
      <c r="CH101" s="117">
        <v>0</v>
      </c>
      <c r="CI101" s="117">
        <v>1</v>
      </c>
      <c r="CJ101" s="117">
        <v>0</v>
      </c>
      <c r="CK101" s="50">
        <f t="shared" si="130"/>
        <v>4</v>
      </c>
      <c r="CL101" s="50">
        <f t="shared" si="130"/>
        <v>0</v>
      </c>
      <c r="CM101" s="50">
        <f t="shared" si="131"/>
        <v>4</v>
      </c>
      <c r="CN101" s="50">
        <f t="shared" si="131"/>
        <v>0</v>
      </c>
      <c r="CO101" s="147" t="str">
        <f t="shared" si="160"/>
        <v>Mire</v>
      </c>
      <c r="CP101" s="147" t="str">
        <f t="shared" si="161"/>
        <v>Mire</v>
      </c>
      <c r="CQ101" s="147" t="str">
        <f t="shared" si="162"/>
        <v>Mire</v>
      </c>
      <c r="CR101" s="148" t="str">
        <f t="shared" si="163"/>
        <v>Mire</v>
      </c>
    </row>
    <row r="102" spans="1:96" ht="14.1" customHeight="1">
      <c r="A102" s="3" t="s">
        <v>564</v>
      </c>
      <c r="B102" s="36" t="s">
        <v>561</v>
      </c>
      <c r="C102" s="119" t="s">
        <v>678</v>
      </c>
      <c r="D102" s="119">
        <v>45</v>
      </c>
      <c r="E102" s="119" t="s">
        <v>679</v>
      </c>
      <c r="F102" s="37" t="s">
        <v>297</v>
      </c>
      <c r="G102" s="1" t="s">
        <v>297</v>
      </c>
      <c r="H102" s="120" t="s">
        <v>562</v>
      </c>
      <c r="I102" s="123" t="s">
        <v>565</v>
      </c>
      <c r="J102" s="122" t="s">
        <v>352</v>
      </c>
      <c r="K102" s="122" t="s">
        <v>353</v>
      </c>
      <c r="L102" s="1" t="s">
        <v>300</v>
      </c>
      <c r="M102" s="38" t="s">
        <v>50</v>
      </c>
      <c r="N102" s="38" t="s">
        <v>315</v>
      </c>
      <c r="O102" s="38" t="s">
        <v>560</v>
      </c>
      <c r="P102" s="38" t="s">
        <v>303</v>
      </c>
      <c r="Q102" s="143">
        <f t="shared" si="164"/>
        <v>1</v>
      </c>
      <c r="R102" s="143">
        <f t="shared" si="164"/>
        <v>0</v>
      </c>
      <c r="S102" s="114"/>
      <c r="T102" s="114"/>
      <c r="U102" s="60"/>
      <c r="V102" s="60"/>
      <c r="W102" s="60"/>
      <c r="X102" s="60"/>
      <c r="Y102" s="115">
        <v>1</v>
      </c>
      <c r="Z102" s="115">
        <v>0</v>
      </c>
      <c r="AA102" s="115"/>
      <c r="AB102" s="115"/>
      <c r="AC102" s="115"/>
      <c r="AD102" s="115"/>
      <c r="AE102" s="110">
        <f t="shared" si="201"/>
        <v>1</v>
      </c>
      <c r="AF102" s="110">
        <f t="shared" si="202"/>
        <v>0</v>
      </c>
      <c r="AG102" s="118"/>
      <c r="AH102" s="118"/>
      <c r="AI102" s="118"/>
      <c r="AJ102" s="118"/>
      <c r="AK102" s="118"/>
      <c r="AL102" s="118"/>
      <c r="AM102" s="111">
        <f t="shared" si="203"/>
        <v>0</v>
      </c>
      <c r="AN102" s="111">
        <f t="shared" si="204"/>
        <v>0</v>
      </c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>
        <v>1</v>
      </c>
      <c r="BJ102" s="116">
        <v>0</v>
      </c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7"/>
      <c r="BZ102" s="117"/>
      <c r="CA102" s="117"/>
      <c r="CB102" s="117"/>
      <c r="CC102" s="117">
        <v>1</v>
      </c>
      <c r="CD102" s="117">
        <v>0</v>
      </c>
      <c r="CE102" s="117"/>
      <c r="CF102" s="117"/>
      <c r="CG102" s="117"/>
      <c r="CH102" s="117"/>
      <c r="CI102" s="117"/>
      <c r="CJ102" s="117"/>
      <c r="CK102" s="50">
        <f t="shared" si="130"/>
        <v>1</v>
      </c>
      <c r="CL102" s="50">
        <f t="shared" si="130"/>
        <v>0</v>
      </c>
      <c r="CM102" s="50">
        <f t="shared" si="131"/>
        <v>1</v>
      </c>
      <c r="CN102" s="50">
        <f t="shared" si="131"/>
        <v>0</v>
      </c>
      <c r="CO102" s="147" t="str">
        <f t="shared" si="160"/>
        <v>Mire</v>
      </c>
      <c r="CP102" s="147" t="str">
        <f t="shared" si="161"/>
        <v>Mire</v>
      </c>
      <c r="CQ102" s="147" t="str">
        <f t="shared" si="162"/>
        <v>Mire</v>
      </c>
      <c r="CR102" s="148" t="str">
        <f t="shared" si="163"/>
        <v>Mire</v>
      </c>
    </row>
    <row r="103" spans="1:96" ht="14.1" customHeight="1">
      <c r="A103" s="3" t="s">
        <v>566</v>
      </c>
      <c r="B103" s="36" t="s">
        <v>561</v>
      </c>
      <c r="C103" s="119" t="s">
        <v>678</v>
      </c>
      <c r="D103" s="119">
        <v>45</v>
      </c>
      <c r="E103" s="119" t="s">
        <v>679</v>
      </c>
      <c r="F103" s="37" t="s">
        <v>297</v>
      </c>
      <c r="G103" s="1" t="s">
        <v>297</v>
      </c>
      <c r="H103" s="120" t="s">
        <v>562</v>
      </c>
      <c r="I103" s="120" t="s">
        <v>567</v>
      </c>
      <c r="J103" s="122" t="s">
        <v>352</v>
      </c>
      <c r="K103" s="122" t="s">
        <v>353</v>
      </c>
      <c r="L103" s="1" t="s">
        <v>300</v>
      </c>
      <c r="M103" s="38" t="s">
        <v>301</v>
      </c>
      <c r="N103" s="38" t="s">
        <v>315</v>
      </c>
      <c r="O103" s="38" t="s">
        <v>560</v>
      </c>
      <c r="P103" s="38" t="s">
        <v>303</v>
      </c>
      <c r="Q103" s="143">
        <f t="shared" si="164"/>
        <v>1</v>
      </c>
      <c r="R103" s="143">
        <f t="shared" si="164"/>
        <v>0</v>
      </c>
      <c r="S103" s="114"/>
      <c r="T103" s="114"/>
      <c r="U103" s="60"/>
      <c r="V103" s="60"/>
      <c r="W103" s="60"/>
      <c r="X103" s="60"/>
      <c r="Y103" s="115"/>
      <c r="Z103" s="115"/>
      <c r="AA103" s="115"/>
      <c r="AB103" s="115"/>
      <c r="AC103" s="115"/>
      <c r="AD103" s="115"/>
      <c r="AE103" s="110">
        <f t="shared" si="201"/>
        <v>0</v>
      </c>
      <c r="AF103" s="110">
        <f t="shared" si="202"/>
        <v>0</v>
      </c>
      <c r="AG103" s="118"/>
      <c r="AH103" s="118"/>
      <c r="AI103" s="118">
        <v>1</v>
      </c>
      <c r="AJ103" s="118">
        <v>0</v>
      </c>
      <c r="AK103" s="118"/>
      <c r="AL103" s="118"/>
      <c r="AM103" s="111">
        <f t="shared" si="203"/>
        <v>1</v>
      </c>
      <c r="AN103" s="111">
        <f t="shared" si="204"/>
        <v>0</v>
      </c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>
        <v>1</v>
      </c>
      <c r="BD103" s="116">
        <v>0</v>
      </c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7"/>
      <c r="BZ103" s="117"/>
      <c r="CA103" s="117">
        <v>1</v>
      </c>
      <c r="CB103" s="117">
        <v>0</v>
      </c>
      <c r="CC103" s="117"/>
      <c r="CD103" s="117"/>
      <c r="CE103" s="117"/>
      <c r="CF103" s="117"/>
      <c r="CG103" s="117"/>
      <c r="CH103" s="117"/>
      <c r="CI103" s="117"/>
      <c r="CJ103" s="117"/>
      <c r="CK103" s="50">
        <f t="shared" si="130"/>
        <v>1</v>
      </c>
      <c r="CL103" s="50">
        <f t="shared" si="130"/>
        <v>0</v>
      </c>
      <c r="CM103" s="50">
        <f t="shared" si="131"/>
        <v>1</v>
      </c>
      <c r="CN103" s="50">
        <f t="shared" si="131"/>
        <v>0</v>
      </c>
      <c r="CO103" s="147" t="str">
        <f t="shared" si="160"/>
        <v>Mire</v>
      </c>
      <c r="CP103" s="147" t="str">
        <f t="shared" si="161"/>
        <v>Mire</v>
      </c>
      <c r="CQ103" s="147" t="str">
        <f t="shared" si="162"/>
        <v>Mire</v>
      </c>
      <c r="CR103" s="148" t="str">
        <f t="shared" si="163"/>
        <v>Mire</v>
      </c>
    </row>
    <row r="104" spans="1:96" ht="14.1" customHeight="1">
      <c r="A104" s="3" t="s">
        <v>568</v>
      </c>
      <c r="B104" s="36" t="s">
        <v>569</v>
      </c>
      <c r="C104" s="119" t="s">
        <v>678</v>
      </c>
      <c r="D104" s="119">
        <v>47</v>
      </c>
      <c r="E104" s="119" t="s">
        <v>679</v>
      </c>
      <c r="F104" s="37" t="s">
        <v>297</v>
      </c>
      <c r="G104" s="1" t="s">
        <v>297</v>
      </c>
      <c r="H104" s="120" t="s">
        <v>562</v>
      </c>
      <c r="I104" s="121" t="s">
        <v>570</v>
      </c>
      <c r="J104" s="121" t="s">
        <v>352</v>
      </c>
      <c r="K104" s="121" t="s">
        <v>353</v>
      </c>
      <c r="L104" s="1" t="s">
        <v>300</v>
      </c>
      <c r="M104" s="38" t="s">
        <v>301</v>
      </c>
      <c r="N104" s="38" t="s">
        <v>302</v>
      </c>
      <c r="O104" s="39"/>
      <c r="P104" s="38" t="s">
        <v>303</v>
      </c>
      <c r="Q104" s="143">
        <f t="shared" si="164"/>
        <v>8</v>
      </c>
      <c r="R104" s="143">
        <f t="shared" si="164"/>
        <v>3</v>
      </c>
      <c r="S104" s="114">
        <v>1</v>
      </c>
      <c r="T104" s="114">
        <v>0</v>
      </c>
      <c r="U104" s="60"/>
      <c r="V104" s="60"/>
      <c r="W104" s="60"/>
      <c r="X104" s="60"/>
      <c r="Y104" s="115"/>
      <c r="Z104" s="115"/>
      <c r="AA104" s="115"/>
      <c r="AB104" s="115"/>
      <c r="AC104" s="115">
        <v>2</v>
      </c>
      <c r="AD104" s="115">
        <v>2</v>
      </c>
      <c r="AE104" s="110">
        <f t="shared" si="201"/>
        <v>2</v>
      </c>
      <c r="AF104" s="110">
        <f t="shared" si="202"/>
        <v>2</v>
      </c>
      <c r="AG104" s="118"/>
      <c r="AH104" s="118"/>
      <c r="AI104" s="118"/>
      <c r="AJ104" s="118"/>
      <c r="AK104" s="118">
        <v>6</v>
      </c>
      <c r="AL104" s="118">
        <v>1</v>
      </c>
      <c r="AM104" s="111">
        <f t="shared" si="203"/>
        <v>6</v>
      </c>
      <c r="AN104" s="111">
        <f t="shared" si="204"/>
        <v>1</v>
      </c>
      <c r="AO104" s="116"/>
      <c r="AP104" s="116"/>
      <c r="AQ104" s="116"/>
      <c r="AR104" s="116"/>
      <c r="AS104" s="116"/>
      <c r="AT104" s="116"/>
      <c r="AU104" s="116">
        <v>2</v>
      </c>
      <c r="AV104" s="116">
        <v>0</v>
      </c>
      <c r="AW104" s="116"/>
      <c r="AX104" s="116"/>
      <c r="AY104" s="116">
        <v>1</v>
      </c>
      <c r="AZ104" s="116">
        <v>0</v>
      </c>
      <c r="BA104" s="116">
        <v>1</v>
      </c>
      <c r="BB104" s="116">
        <v>1</v>
      </c>
      <c r="BC104" s="116">
        <v>2</v>
      </c>
      <c r="BD104" s="116">
        <v>1</v>
      </c>
      <c r="BE104" s="116">
        <v>1</v>
      </c>
      <c r="BF104" s="116">
        <v>1</v>
      </c>
      <c r="BG104" s="116"/>
      <c r="BH104" s="116"/>
      <c r="BI104" s="116"/>
      <c r="BJ104" s="116"/>
      <c r="BK104" s="116"/>
      <c r="BL104" s="116"/>
      <c r="BM104" s="116"/>
      <c r="BN104" s="116"/>
      <c r="BO104" s="116">
        <v>1</v>
      </c>
      <c r="BP104" s="116">
        <v>0</v>
      </c>
      <c r="BQ104" s="116"/>
      <c r="BR104" s="116"/>
      <c r="BS104" s="116"/>
      <c r="BT104" s="116"/>
      <c r="BU104" s="116"/>
      <c r="BV104" s="116"/>
      <c r="BW104" s="116"/>
      <c r="BX104" s="116"/>
      <c r="BY104" s="117">
        <v>7</v>
      </c>
      <c r="BZ104" s="117">
        <v>3</v>
      </c>
      <c r="CA104" s="117"/>
      <c r="CB104" s="117"/>
      <c r="CC104" s="117"/>
      <c r="CD104" s="117"/>
      <c r="CE104" s="117"/>
      <c r="CF104" s="117"/>
      <c r="CG104" s="117"/>
      <c r="CH104" s="117"/>
      <c r="CI104" s="117">
        <v>1</v>
      </c>
      <c r="CJ104" s="117">
        <v>0</v>
      </c>
      <c r="CK104" s="50">
        <f t="shared" si="130"/>
        <v>8</v>
      </c>
      <c r="CL104" s="50">
        <f t="shared" si="130"/>
        <v>3</v>
      </c>
      <c r="CM104" s="50">
        <f t="shared" si="131"/>
        <v>8</v>
      </c>
      <c r="CN104" s="50">
        <f t="shared" si="131"/>
        <v>3</v>
      </c>
      <c r="CO104" s="147" t="str">
        <f t="shared" si="160"/>
        <v>Mire</v>
      </c>
      <c r="CP104" s="147" t="str">
        <f t="shared" si="161"/>
        <v>Mire</v>
      </c>
      <c r="CQ104" s="147" t="str">
        <f t="shared" si="162"/>
        <v>Mire</v>
      </c>
      <c r="CR104" s="148" t="str">
        <f t="shared" si="163"/>
        <v>Mire</v>
      </c>
    </row>
    <row r="105" spans="1:96" ht="14.1" customHeight="1">
      <c r="A105" s="3" t="s">
        <v>571</v>
      </c>
      <c r="B105" s="40" t="s">
        <v>572</v>
      </c>
      <c r="C105" s="119" t="s">
        <v>678</v>
      </c>
      <c r="D105" s="119">
        <v>45</v>
      </c>
      <c r="E105" s="119" t="s">
        <v>691</v>
      </c>
      <c r="F105" s="37" t="s">
        <v>297</v>
      </c>
      <c r="G105" s="1" t="s">
        <v>297</v>
      </c>
      <c r="H105" s="122" t="s">
        <v>562</v>
      </c>
      <c r="I105" s="122" t="s">
        <v>573</v>
      </c>
      <c r="J105" s="121" t="s">
        <v>352</v>
      </c>
      <c r="K105" s="121" t="s">
        <v>353</v>
      </c>
      <c r="L105" s="1" t="s">
        <v>300</v>
      </c>
      <c r="M105" s="38" t="s">
        <v>301</v>
      </c>
      <c r="N105" s="38" t="s">
        <v>302</v>
      </c>
      <c r="O105" s="38"/>
      <c r="P105" s="38" t="s">
        <v>303</v>
      </c>
      <c r="Q105" s="143">
        <f t="shared" si="164"/>
        <v>3</v>
      </c>
      <c r="R105" s="143">
        <f t="shared" si="164"/>
        <v>0</v>
      </c>
      <c r="S105" s="114">
        <v>1</v>
      </c>
      <c r="T105" s="114">
        <v>0</v>
      </c>
      <c r="U105" s="60"/>
      <c r="V105" s="60"/>
      <c r="W105" s="60"/>
      <c r="X105" s="60"/>
      <c r="Y105" s="115"/>
      <c r="Z105" s="115"/>
      <c r="AA105" s="115">
        <v>1</v>
      </c>
      <c r="AB105" s="115">
        <v>0</v>
      </c>
      <c r="AC105" s="115"/>
      <c r="AD105" s="115"/>
      <c r="AE105" s="110">
        <f t="shared" si="201"/>
        <v>1</v>
      </c>
      <c r="AF105" s="110">
        <f t="shared" si="202"/>
        <v>0</v>
      </c>
      <c r="AG105" s="118">
        <v>2</v>
      </c>
      <c r="AH105" s="118">
        <v>0</v>
      </c>
      <c r="AI105" s="118"/>
      <c r="AJ105" s="118"/>
      <c r="AK105" s="118"/>
      <c r="AL105" s="118"/>
      <c r="AM105" s="111">
        <f t="shared" si="203"/>
        <v>2</v>
      </c>
      <c r="AN105" s="111">
        <f t="shared" si="204"/>
        <v>0</v>
      </c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>
        <v>1</v>
      </c>
      <c r="BH105" s="116">
        <v>0</v>
      </c>
      <c r="BI105" s="116">
        <v>1</v>
      </c>
      <c r="BJ105" s="116">
        <v>0</v>
      </c>
      <c r="BK105" s="116">
        <v>1</v>
      </c>
      <c r="BL105" s="116">
        <v>0</v>
      </c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7"/>
      <c r="BZ105" s="117"/>
      <c r="CA105" s="117"/>
      <c r="CB105" s="117"/>
      <c r="CC105" s="117"/>
      <c r="CD105" s="117"/>
      <c r="CE105" s="117">
        <v>1</v>
      </c>
      <c r="CF105" s="117">
        <v>0</v>
      </c>
      <c r="CG105" s="117">
        <v>1</v>
      </c>
      <c r="CH105" s="117">
        <v>0</v>
      </c>
      <c r="CI105" s="117">
        <v>1</v>
      </c>
      <c r="CJ105" s="117">
        <v>0</v>
      </c>
      <c r="CK105" s="50">
        <f t="shared" si="130"/>
        <v>3</v>
      </c>
      <c r="CL105" s="50">
        <f t="shared" si="130"/>
        <v>0</v>
      </c>
      <c r="CM105" s="50">
        <f t="shared" si="131"/>
        <v>3</v>
      </c>
      <c r="CN105" s="50">
        <f t="shared" si="131"/>
        <v>0</v>
      </c>
      <c r="CO105" s="147" t="str">
        <f t="shared" si="160"/>
        <v>Mire</v>
      </c>
      <c r="CP105" s="147" t="str">
        <f t="shared" si="161"/>
        <v>Mire</v>
      </c>
      <c r="CQ105" s="147" t="str">
        <f t="shared" si="162"/>
        <v>Mire</v>
      </c>
      <c r="CR105" s="148" t="str">
        <f t="shared" si="163"/>
        <v>Mire</v>
      </c>
    </row>
    <row r="106" spans="1:96" ht="14.1" customHeight="1">
      <c r="A106" s="3" t="s">
        <v>574</v>
      </c>
      <c r="B106" s="40" t="s">
        <v>575</v>
      </c>
      <c r="C106" s="119" t="s">
        <v>678</v>
      </c>
      <c r="D106" s="119">
        <v>49</v>
      </c>
      <c r="E106" s="119" t="s">
        <v>691</v>
      </c>
      <c r="F106" s="37" t="s">
        <v>297</v>
      </c>
      <c r="G106" s="1" t="s">
        <v>297</v>
      </c>
      <c r="H106" s="122" t="s">
        <v>576</v>
      </c>
      <c r="I106" s="122" t="s">
        <v>577</v>
      </c>
      <c r="J106" s="122" t="s">
        <v>352</v>
      </c>
      <c r="K106" s="122" t="s">
        <v>353</v>
      </c>
      <c r="L106" s="1" t="s">
        <v>300</v>
      </c>
      <c r="M106" s="41" t="s">
        <v>301</v>
      </c>
      <c r="N106" s="41" t="s">
        <v>302</v>
      </c>
      <c r="O106" s="41"/>
      <c r="P106" s="38" t="s">
        <v>303</v>
      </c>
      <c r="Q106" s="143">
        <f t="shared" si="164"/>
        <v>3</v>
      </c>
      <c r="R106" s="143">
        <f t="shared" si="164"/>
        <v>0</v>
      </c>
      <c r="S106" s="114">
        <v>1</v>
      </c>
      <c r="T106" s="114">
        <v>0</v>
      </c>
      <c r="U106" s="60"/>
      <c r="V106" s="60"/>
      <c r="W106" s="60"/>
      <c r="X106" s="60"/>
      <c r="Y106" s="115">
        <v>1</v>
      </c>
      <c r="Z106" s="115">
        <v>0</v>
      </c>
      <c r="AA106" s="115"/>
      <c r="AB106" s="115"/>
      <c r="AC106" s="115"/>
      <c r="AD106" s="115"/>
      <c r="AE106" s="110">
        <f t="shared" ref="AE106:AE109" si="205">Y106+AA106+AC106</f>
        <v>1</v>
      </c>
      <c r="AF106" s="110">
        <f t="shared" ref="AF106:AF109" si="206">Z106+AB106+AD106</f>
        <v>0</v>
      </c>
      <c r="AG106" s="118">
        <v>1</v>
      </c>
      <c r="AH106" s="118">
        <v>0</v>
      </c>
      <c r="AI106" s="118"/>
      <c r="AJ106" s="118"/>
      <c r="AK106" s="118">
        <v>1</v>
      </c>
      <c r="AL106" s="118">
        <v>0</v>
      </c>
      <c r="AM106" s="111">
        <f t="shared" ref="AM106:AM109" si="207">AG106+AI106+AK106</f>
        <v>2</v>
      </c>
      <c r="AN106" s="111">
        <f t="shared" ref="AN106:AN109" si="208">AH106+AJ106+AL106</f>
        <v>0</v>
      </c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>
        <v>1</v>
      </c>
      <c r="BL106" s="116">
        <v>0</v>
      </c>
      <c r="BM106" s="116">
        <v>1</v>
      </c>
      <c r="BN106" s="116">
        <v>0</v>
      </c>
      <c r="BO106" s="116">
        <v>1</v>
      </c>
      <c r="BP106" s="116">
        <v>0</v>
      </c>
      <c r="BQ106" s="116"/>
      <c r="BR106" s="116"/>
      <c r="BS106" s="116"/>
      <c r="BT106" s="116"/>
      <c r="BU106" s="116"/>
      <c r="BV106" s="116"/>
      <c r="BW106" s="116"/>
      <c r="BX106" s="116"/>
      <c r="BY106" s="117"/>
      <c r="BZ106" s="117"/>
      <c r="CA106" s="117"/>
      <c r="CB106" s="117"/>
      <c r="CC106" s="117"/>
      <c r="CD106" s="117"/>
      <c r="CE106" s="117"/>
      <c r="CF106" s="117"/>
      <c r="CG106" s="117">
        <v>3</v>
      </c>
      <c r="CH106" s="117">
        <v>0</v>
      </c>
      <c r="CI106" s="117"/>
      <c r="CJ106" s="117"/>
      <c r="CK106" s="50">
        <f t="shared" si="130"/>
        <v>3</v>
      </c>
      <c r="CL106" s="50">
        <f t="shared" si="130"/>
        <v>0</v>
      </c>
      <c r="CM106" s="50">
        <f t="shared" si="131"/>
        <v>3</v>
      </c>
      <c r="CN106" s="50">
        <f t="shared" si="131"/>
        <v>0</v>
      </c>
      <c r="CO106" s="147" t="str">
        <f t="shared" si="160"/>
        <v>Mire</v>
      </c>
      <c r="CP106" s="147" t="str">
        <f t="shared" si="161"/>
        <v>Mire</v>
      </c>
      <c r="CQ106" s="147" t="str">
        <f t="shared" si="162"/>
        <v>Mire</v>
      </c>
      <c r="CR106" s="148" t="str">
        <f t="shared" si="163"/>
        <v>Mire</v>
      </c>
    </row>
    <row r="107" spans="1:96" ht="14.1" customHeight="1">
      <c r="A107" s="3" t="s">
        <v>578</v>
      </c>
      <c r="B107" s="40" t="s">
        <v>575</v>
      </c>
      <c r="C107" s="119" t="s">
        <v>678</v>
      </c>
      <c r="D107" s="119">
        <v>49</v>
      </c>
      <c r="E107" s="119" t="s">
        <v>691</v>
      </c>
      <c r="F107" s="37" t="s">
        <v>297</v>
      </c>
      <c r="G107" s="1" t="s">
        <v>297</v>
      </c>
      <c r="H107" s="122" t="s">
        <v>576</v>
      </c>
      <c r="I107" s="122" t="s">
        <v>579</v>
      </c>
      <c r="J107" s="122" t="s">
        <v>352</v>
      </c>
      <c r="K107" s="122" t="s">
        <v>353</v>
      </c>
      <c r="L107" s="1" t="s">
        <v>300</v>
      </c>
      <c r="M107" s="41" t="s">
        <v>50</v>
      </c>
      <c r="N107" s="41" t="s">
        <v>315</v>
      </c>
      <c r="O107" s="41" t="s">
        <v>580</v>
      </c>
      <c r="P107" s="38" t="s">
        <v>303</v>
      </c>
      <c r="Q107" s="143">
        <f t="shared" si="164"/>
        <v>1</v>
      </c>
      <c r="R107" s="143">
        <f t="shared" si="164"/>
        <v>1</v>
      </c>
      <c r="S107" s="114"/>
      <c r="T107" s="114"/>
      <c r="U107" s="60"/>
      <c r="V107" s="60"/>
      <c r="W107" s="60"/>
      <c r="X107" s="60"/>
      <c r="Y107" s="115">
        <v>1</v>
      </c>
      <c r="Z107" s="115">
        <v>1</v>
      </c>
      <c r="AA107" s="115"/>
      <c r="AB107" s="115"/>
      <c r="AC107" s="115"/>
      <c r="AD107" s="115"/>
      <c r="AE107" s="110">
        <f t="shared" si="205"/>
        <v>1</v>
      </c>
      <c r="AF107" s="110">
        <f t="shared" si="206"/>
        <v>1</v>
      </c>
      <c r="AG107" s="118"/>
      <c r="AH107" s="118"/>
      <c r="AI107" s="118"/>
      <c r="AJ107" s="118"/>
      <c r="AK107" s="118"/>
      <c r="AL107" s="118"/>
      <c r="AM107" s="111">
        <f t="shared" si="207"/>
        <v>0</v>
      </c>
      <c r="AN107" s="111">
        <f t="shared" si="208"/>
        <v>0</v>
      </c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>
        <v>1</v>
      </c>
      <c r="BJ107" s="116">
        <v>1</v>
      </c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>
        <v>1</v>
      </c>
      <c r="CJ107" s="117">
        <v>1</v>
      </c>
      <c r="CK107" s="50">
        <f t="shared" si="130"/>
        <v>1</v>
      </c>
      <c r="CL107" s="50">
        <f t="shared" si="130"/>
        <v>1</v>
      </c>
      <c r="CM107" s="50">
        <f t="shared" si="131"/>
        <v>1</v>
      </c>
      <c r="CN107" s="50">
        <f t="shared" si="131"/>
        <v>1</v>
      </c>
      <c r="CO107" s="147" t="str">
        <f t="shared" si="160"/>
        <v>Mire</v>
      </c>
      <c r="CP107" s="147" t="str">
        <f t="shared" si="161"/>
        <v>Mire</v>
      </c>
      <c r="CQ107" s="147" t="str">
        <f t="shared" si="162"/>
        <v>Mire</v>
      </c>
      <c r="CR107" s="148" t="str">
        <f t="shared" si="163"/>
        <v>Mire</v>
      </c>
    </row>
    <row r="108" spans="1:96" ht="14.1" customHeight="1">
      <c r="A108" s="3" t="s">
        <v>581</v>
      </c>
      <c r="B108" s="40" t="s">
        <v>575</v>
      </c>
      <c r="C108" s="119" t="s">
        <v>678</v>
      </c>
      <c r="D108" s="119">
        <v>49</v>
      </c>
      <c r="E108" s="119" t="s">
        <v>691</v>
      </c>
      <c r="F108" s="37" t="s">
        <v>297</v>
      </c>
      <c r="G108" s="1" t="s">
        <v>297</v>
      </c>
      <c r="H108" s="122" t="s">
        <v>576</v>
      </c>
      <c r="I108" s="121" t="s">
        <v>582</v>
      </c>
      <c r="J108" s="121" t="s">
        <v>352</v>
      </c>
      <c r="K108" s="121" t="s">
        <v>353</v>
      </c>
      <c r="L108" s="1" t="s">
        <v>300</v>
      </c>
      <c r="M108" s="38" t="s">
        <v>50</v>
      </c>
      <c r="N108" s="38" t="s">
        <v>315</v>
      </c>
      <c r="O108" s="38" t="s">
        <v>580</v>
      </c>
      <c r="P108" s="38" t="s">
        <v>303</v>
      </c>
      <c r="Q108" s="143">
        <f t="shared" si="164"/>
        <v>1</v>
      </c>
      <c r="R108" s="143">
        <f t="shared" si="164"/>
        <v>0</v>
      </c>
      <c r="S108" s="114"/>
      <c r="T108" s="114"/>
      <c r="U108" s="60"/>
      <c r="V108" s="60"/>
      <c r="W108" s="60"/>
      <c r="X108" s="60"/>
      <c r="Y108" s="115">
        <v>1</v>
      </c>
      <c r="Z108" s="115">
        <v>0</v>
      </c>
      <c r="AA108" s="115"/>
      <c r="AB108" s="115"/>
      <c r="AC108" s="115"/>
      <c r="AD108" s="115"/>
      <c r="AE108" s="110">
        <f t="shared" si="205"/>
        <v>1</v>
      </c>
      <c r="AF108" s="110">
        <f t="shared" si="206"/>
        <v>0</v>
      </c>
      <c r="AG108" s="118"/>
      <c r="AH108" s="118"/>
      <c r="AI108" s="118"/>
      <c r="AJ108" s="118"/>
      <c r="AK108" s="118"/>
      <c r="AL108" s="118"/>
      <c r="AM108" s="111">
        <f t="shared" si="207"/>
        <v>0</v>
      </c>
      <c r="AN108" s="111">
        <f t="shared" si="208"/>
        <v>0</v>
      </c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>
        <v>1</v>
      </c>
      <c r="BJ108" s="116">
        <v>0</v>
      </c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7"/>
      <c r="BZ108" s="117"/>
      <c r="CA108" s="117"/>
      <c r="CB108" s="117"/>
      <c r="CC108" s="117">
        <v>1</v>
      </c>
      <c r="CD108" s="117">
        <v>0</v>
      </c>
      <c r="CE108" s="117"/>
      <c r="CF108" s="117"/>
      <c r="CG108" s="117"/>
      <c r="CH108" s="117"/>
      <c r="CI108" s="117"/>
      <c r="CJ108" s="117"/>
      <c r="CK108" s="50">
        <f t="shared" si="130"/>
        <v>1</v>
      </c>
      <c r="CL108" s="50">
        <f t="shared" si="130"/>
        <v>0</v>
      </c>
      <c r="CM108" s="50">
        <f t="shared" si="131"/>
        <v>1</v>
      </c>
      <c r="CN108" s="50">
        <f t="shared" si="131"/>
        <v>0</v>
      </c>
      <c r="CO108" s="147" t="str">
        <f t="shared" si="160"/>
        <v>Mire</v>
      </c>
      <c r="CP108" s="147" t="str">
        <f t="shared" si="161"/>
        <v>Mire</v>
      </c>
      <c r="CQ108" s="147" t="str">
        <f t="shared" si="162"/>
        <v>Mire</v>
      </c>
      <c r="CR108" s="148" t="str">
        <f t="shared" si="163"/>
        <v>Mire</v>
      </c>
    </row>
    <row r="109" spans="1:96" ht="14.1" customHeight="1">
      <c r="A109" s="3" t="s">
        <v>583</v>
      </c>
      <c r="B109" s="40" t="s">
        <v>575</v>
      </c>
      <c r="C109" s="119" t="s">
        <v>678</v>
      </c>
      <c r="D109" s="119">
        <v>49</v>
      </c>
      <c r="E109" s="119" t="s">
        <v>691</v>
      </c>
      <c r="F109" s="37" t="s">
        <v>297</v>
      </c>
      <c r="G109" s="1" t="s">
        <v>297</v>
      </c>
      <c r="H109" s="122" t="s">
        <v>576</v>
      </c>
      <c r="I109" s="121" t="s">
        <v>584</v>
      </c>
      <c r="J109" s="121" t="s">
        <v>352</v>
      </c>
      <c r="K109" s="121" t="s">
        <v>353</v>
      </c>
      <c r="L109" s="1" t="s">
        <v>300</v>
      </c>
      <c r="M109" s="38" t="s">
        <v>301</v>
      </c>
      <c r="N109" s="38" t="s">
        <v>315</v>
      </c>
      <c r="O109" s="41" t="s">
        <v>580</v>
      </c>
      <c r="P109" s="38" t="s">
        <v>303</v>
      </c>
      <c r="Q109" s="143">
        <f t="shared" si="164"/>
        <v>3</v>
      </c>
      <c r="R109" s="143">
        <f t="shared" si="164"/>
        <v>0</v>
      </c>
      <c r="S109" s="114"/>
      <c r="T109" s="114"/>
      <c r="U109" s="60"/>
      <c r="V109" s="60"/>
      <c r="W109" s="60"/>
      <c r="X109" s="60"/>
      <c r="Y109" s="115"/>
      <c r="Z109" s="115"/>
      <c r="AA109" s="115">
        <v>1</v>
      </c>
      <c r="AB109" s="115">
        <v>0</v>
      </c>
      <c r="AC109" s="115"/>
      <c r="AD109" s="115"/>
      <c r="AE109" s="110">
        <f t="shared" si="205"/>
        <v>1</v>
      </c>
      <c r="AF109" s="110">
        <f t="shared" si="206"/>
        <v>0</v>
      </c>
      <c r="AG109" s="118">
        <v>2</v>
      </c>
      <c r="AH109" s="118">
        <v>0</v>
      </c>
      <c r="AI109" s="118"/>
      <c r="AJ109" s="118"/>
      <c r="AK109" s="118"/>
      <c r="AL109" s="118"/>
      <c r="AM109" s="111">
        <f t="shared" si="207"/>
        <v>2</v>
      </c>
      <c r="AN109" s="111">
        <f t="shared" si="208"/>
        <v>0</v>
      </c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>
        <v>1</v>
      </c>
      <c r="BH109" s="116">
        <v>0</v>
      </c>
      <c r="BI109" s="116"/>
      <c r="BJ109" s="116"/>
      <c r="BK109" s="116"/>
      <c r="BL109" s="116"/>
      <c r="BM109" s="116">
        <v>1</v>
      </c>
      <c r="BN109" s="116">
        <v>0</v>
      </c>
      <c r="BO109" s="116">
        <v>1</v>
      </c>
      <c r="BP109" s="116">
        <v>0</v>
      </c>
      <c r="BQ109" s="116"/>
      <c r="BR109" s="116"/>
      <c r="BS109" s="116"/>
      <c r="BT109" s="116"/>
      <c r="BU109" s="116"/>
      <c r="BV109" s="116"/>
      <c r="BW109" s="116"/>
      <c r="BX109" s="116"/>
      <c r="BY109" s="117"/>
      <c r="BZ109" s="117"/>
      <c r="CA109" s="117"/>
      <c r="CB109" s="117"/>
      <c r="CC109" s="117"/>
      <c r="CD109" s="117"/>
      <c r="CE109" s="117">
        <v>1</v>
      </c>
      <c r="CF109" s="117">
        <v>0</v>
      </c>
      <c r="CG109" s="117">
        <v>1</v>
      </c>
      <c r="CH109" s="117">
        <v>0</v>
      </c>
      <c r="CI109" s="117">
        <v>1</v>
      </c>
      <c r="CJ109" s="117">
        <v>0</v>
      </c>
      <c r="CK109" s="50">
        <f t="shared" si="130"/>
        <v>3</v>
      </c>
      <c r="CL109" s="50">
        <f t="shared" si="130"/>
        <v>0</v>
      </c>
      <c r="CM109" s="50">
        <f t="shared" si="131"/>
        <v>3</v>
      </c>
      <c r="CN109" s="50">
        <f t="shared" si="131"/>
        <v>0</v>
      </c>
      <c r="CO109" s="147" t="str">
        <f t="shared" si="160"/>
        <v>Mire</v>
      </c>
      <c r="CP109" s="147" t="str">
        <f t="shared" si="161"/>
        <v>Mire</v>
      </c>
      <c r="CQ109" s="147" t="str">
        <f t="shared" si="162"/>
        <v>Mire</v>
      </c>
      <c r="CR109" s="148" t="str">
        <f t="shared" si="163"/>
        <v>Mire</v>
      </c>
    </row>
    <row r="110" spans="1:96" ht="14.1" customHeight="1">
      <c r="A110" s="3" t="s">
        <v>585</v>
      </c>
      <c r="B110" s="40" t="s">
        <v>586</v>
      </c>
      <c r="C110" s="119" t="s">
        <v>678</v>
      </c>
      <c r="D110" s="119">
        <v>61</v>
      </c>
      <c r="E110" s="119" t="s">
        <v>679</v>
      </c>
      <c r="F110" s="37" t="s">
        <v>297</v>
      </c>
      <c r="G110" s="1" t="s">
        <v>297</v>
      </c>
      <c r="H110" s="122" t="s">
        <v>587</v>
      </c>
      <c r="I110" s="121" t="s">
        <v>588</v>
      </c>
      <c r="J110" s="121" t="s">
        <v>352</v>
      </c>
      <c r="K110" s="121" t="s">
        <v>353</v>
      </c>
      <c r="L110" s="1" t="s">
        <v>300</v>
      </c>
      <c r="M110" s="38" t="s">
        <v>339</v>
      </c>
      <c r="N110" s="38" t="s">
        <v>340</v>
      </c>
      <c r="O110" s="41"/>
      <c r="P110" s="38" t="s">
        <v>303</v>
      </c>
      <c r="Q110" s="143">
        <f t="shared" si="164"/>
        <v>11</v>
      </c>
      <c r="R110" s="143">
        <f t="shared" si="164"/>
        <v>7</v>
      </c>
      <c r="S110" s="114"/>
      <c r="T110" s="114"/>
      <c r="U110" s="60"/>
      <c r="V110" s="60"/>
      <c r="W110" s="60"/>
      <c r="X110" s="60"/>
      <c r="Y110" s="115"/>
      <c r="Z110" s="115"/>
      <c r="AA110" s="115"/>
      <c r="AB110" s="115"/>
      <c r="AC110" s="115">
        <v>2</v>
      </c>
      <c r="AD110" s="115">
        <v>2</v>
      </c>
      <c r="AE110" s="110">
        <f t="shared" ref="AE110:AE114" si="209">Y110+AA110+AC110</f>
        <v>2</v>
      </c>
      <c r="AF110" s="110">
        <f t="shared" ref="AF110:AF114" si="210">Z110+AB110+AD110</f>
        <v>2</v>
      </c>
      <c r="AG110" s="118"/>
      <c r="AH110" s="118"/>
      <c r="AI110" s="118">
        <v>1</v>
      </c>
      <c r="AJ110" s="118">
        <v>0</v>
      </c>
      <c r="AK110" s="118">
        <v>8</v>
      </c>
      <c r="AL110" s="118">
        <v>5</v>
      </c>
      <c r="AM110" s="111">
        <f t="shared" ref="AM110:AM114" si="211">AG110+AI110+AK110</f>
        <v>9</v>
      </c>
      <c r="AN110" s="111">
        <f t="shared" ref="AN110:AN114" si="212">AH110+AJ110+AL110</f>
        <v>5</v>
      </c>
      <c r="AO110" s="116"/>
      <c r="AP110" s="116"/>
      <c r="AQ110" s="116"/>
      <c r="AR110" s="116"/>
      <c r="AS110" s="116"/>
      <c r="AT110" s="116"/>
      <c r="AU110" s="116">
        <v>2</v>
      </c>
      <c r="AV110" s="116">
        <v>1</v>
      </c>
      <c r="AW110" s="116"/>
      <c r="AX110" s="116"/>
      <c r="AY110" s="116">
        <v>1</v>
      </c>
      <c r="AZ110" s="116">
        <v>1</v>
      </c>
      <c r="BA110" s="116"/>
      <c r="BB110" s="116"/>
      <c r="BC110" s="116">
        <v>2</v>
      </c>
      <c r="BD110" s="116">
        <v>2</v>
      </c>
      <c r="BE110" s="116">
        <v>2</v>
      </c>
      <c r="BF110" s="116">
        <v>2</v>
      </c>
      <c r="BG110" s="116">
        <v>1</v>
      </c>
      <c r="BH110" s="116">
        <v>1</v>
      </c>
      <c r="BI110" s="116"/>
      <c r="BJ110" s="116"/>
      <c r="BK110" s="116">
        <v>1</v>
      </c>
      <c r="BL110" s="116">
        <v>0</v>
      </c>
      <c r="BM110" s="116"/>
      <c r="BN110" s="116"/>
      <c r="BO110" s="116"/>
      <c r="BP110" s="116"/>
      <c r="BQ110" s="116"/>
      <c r="BR110" s="116"/>
      <c r="BS110" s="116">
        <v>2</v>
      </c>
      <c r="BT110" s="116">
        <v>0</v>
      </c>
      <c r="BU110" s="116"/>
      <c r="BV110" s="116"/>
      <c r="BW110" s="116"/>
      <c r="BX110" s="116"/>
      <c r="BY110" s="117">
        <v>1</v>
      </c>
      <c r="BZ110" s="117">
        <v>1</v>
      </c>
      <c r="CA110" s="117">
        <v>1</v>
      </c>
      <c r="CB110" s="117">
        <v>1</v>
      </c>
      <c r="CC110" s="117">
        <v>2</v>
      </c>
      <c r="CD110" s="117">
        <v>2</v>
      </c>
      <c r="CE110" s="117">
        <v>3</v>
      </c>
      <c r="CF110" s="117">
        <v>2</v>
      </c>
      <c r="CG110" s="117">
        <v>1</v>
      </c>
      <c r="CH110" s="117">
        <v>1</v>
      </c>
      <c r="CI110" s="117">
        <v>3</v>
      </c>
      <c r="CJ110" s="117">
        <v>0</v>
      </c>
      <c r="CK110" s="50">
        <f t="shared" si="130"/>
        <v>11</v>
      </c>
      <c r="CL110" s="50">
        <f t="shared" si="130"/>
        <v>7</v>
      </c>
      <c r="CM110" s="50">
        <f t="shared" si="131"/>
        <v>11</v>
      </c>
      <c r="CN110" s="50">
        <f t="shared" si="131"/>
        <v>7</v>
      </c>
      <c r="CO110" s="147" t="str">
        <f t="shared" si="160"/>
        <v>Mire</v>
      </c>
      <c r="CP110" s="147" t="str">
        <f t="shared" si="161"/>
        <v>Mire</v>
      </c>
      <c r="CQ110" s="147" t="str">
        <f t="shared" si="162"/>
        <v>Mire</v>
      </c>
      <c r="CR110" s="148" t="str">
        <f t="shared" si="163"/>
        <v>Mire</v>
      </c>
    </row>
    <row r="111" spans="1:96" ht="14.1" customHeight="1">
      <c r="A111" s="3" t="s">
        <v>589</v>
      </c>
      <c r="B111" s="27" t="s">
        <v>586</v>
      </c>
      <c r="C111" s="119" t="s">
        <v>678</v>
      </c>
      <c r="D111" s="119">
        <v>61</v>
      </c>
      <c r="E111" s="119" t="s">
        <v>679</v>
      </c>
      <c r="F111" s="37" t="s">
        <v>297</v>
      </c>
      <c r="G111" s="1" t="s">
        <v>297</v>
      </c>
      <c r="H111" s="120" t="s">
        <v>587</v>
      </c>
      <c r="I111" s="120" t="s">
        <v>590</v>
      </c>
      <c r="J111" s="121" t="s">
        <v>352</v>
      </c>
      <c r="K111" s="121" t="s">
        <v>353</v>
      </c>
      <c r="L111" s="1" t="s">
        <v>300</v>
      </c>
      <c r="M111" s="38" t="s">
        <v>50</v>
      </c>
      <c r="N111" s="38" t="s">
        <v>315</v>
      </c>
      <c r="O111" s="38" t="s">
        <v>591</v>
      </c>
      <c r="P111" s="38" t="s">
        <v>303</v>
      </c>
      <c r="Q111" s="143">
        <f t="shared" si="164"/>
        <v>4</v>
      </c>
      <c r="R111" s="143">
        <f t="shared" si="164"/>
        <v>3</v>
      </c>
      <c r="S111" s="114"/>
      <c r="T111" s="114"/>
      <c r="U111" s="60"/>
      <c r="V111" s="60"/>
      <c r="W111" s="60"/>
      <c r="X111" s="60"/>
      <c r="Y111" s="115"/>
      <c r="Z111" s="115"/>
      <c r="AA111" s="115">
        <v>2</v>
      </c>
      <c r="AB111" s="115">
        <v>1</v>
      </c>
      <c r="AC111" s="115">
        <v>2</v>
      </c>
      <c r="AD111" s="115">
        <v>2</v>
      </c>
      <c r="AE111" s="110">
        <f t="shared" si="209"/>
        <v>4</v>
      </c>
      <c r="AF111" s="110">
        <f t="shared" si="210"/>
        <v>3</v>
      </c>
      <c r="AG111" s="118"/>
      <c r="AH111" s="118"/>
      <c r="AI111" s="118"/>
      <c r="AJ111" s="118"/>
      <c r="AK111" s="118"/>
      <c r="AL111" s="118"/>
      <c r="AM111" s="111">
        <f t="shared" si="211"/>
        <v>0</v>
      </c>
      <c r="AN111" s="111">
        <f t="shared" si="212"/>
        <v>0</v>
      </c>
      <c r="AO111" s="116"/>
      <c r="AP111" s="116"/>
      <c r="AQ111" s="116"/>
      <c r="AR111" s="116"/>
      <c r="AS111" s="116"/>
      <c r="AT111" s="116"/>
      <c r="AU111" s="116"/>
      <c r="AV111" s="116"/>
      <c r="AW111" s="116">
        <v>1</v>
      </c>
      <c r="AX111" s="116">
        <v>1</v>
      </c>
      <c r="AY111" s="116"/>
      <c r="AZ111" s="116"/>
      <c r="BA111" s="116"/>
      <c r="BB111" s="116"/>
      <c r="BC111" s="116"/>
      <c r="BD111" s="116"/>
      <c r="BE111" s="116">
        <v>1</v>
      </c>
      <c r="BF111" s="116">
        <v>1</v>
      </c>
      <c r="BG111" s="116"/>
      <c r="BH111" s="116"/>
      <c r="BI111" s="116"/>
      <c r="BJ111" s="116"/>
      <c r="BK111" s="116"/>
      <c r="BL111" s="116"/>
      <c r="BM111" s="116">
        <v>1</v>
      </c>
      <c r="BN111" s="116">
        <v>1</v>
      </c>
      <c r="BO111" s="116"/>
      <c r="BP111" s="116"/>
      <c r="BQ111" s="116"/>
      <c r="BR111" s="116"/>
      <c r="BS111" s="116"/>
      <c r="BT111" s="116"/>
      <c r="BU111" s="116">
        <v>1</v>
      </c>
      <c r="BV111" s="116">
        <v>0</v>
      </c>
      <c r="BW111" s="116"/>
      <c r="BX111" s="116"/>
      <c r="BY111" s="117">
        <v>1</v>
      </c>
      <c r="BZ111" s="117">
        <v>1</v>
      </c>
      <c r="CA111" s="117"/>
      <c r="CB111" s="117"/>
      <c r="CC111" s="117"/>
      <c r="CD111" s="117"/>
      <c r="CE111" s="117">
        <v>1</v>
      </c>
      <c r="CF111" s="117">
        <v>1</v>
      </c>
      <c r="CG111" s="117"/>
      <c r="CH111" s="117"/>
      <c r="CI111" s="117">
        <v>2</v>
      </c>
      <c r="CJ111" s="117">
        <v>1</v>
      </c>
      <c r="CK111" s="50">
        <f t="shared" si="130"/>
        <v>4</v>
      </c>
      <c r="CL111" s="50">
        <f t="shared" si="130"/>
        <v>3</v>
      </c>
      <c r="CM111" s="50">
        <f t="shared" si="131"/>
        <v>4</v>
      </c>
      <c r="CN111" s="50">
        <f t="shared" si="131"/>
        <v>3</v>
      </c>
      <c r="CO111" s="147" t="str">
        <f t="shared" si="160"/>
        <v>Mire</v>
      </c>
      <c r="CP111" s="147" t="str">
        <f t="shared" si="161"/>
        <v>Mire</v>
      </c>
      <c r="CQ111" s="147" t="str">
        <f t="shared" si="162"/>
        <v>Mire</v>
      </c>
      <c r="CR111" s="148" t="str">
        <f t="shared" si="163"/>
        <v>Mire</v>
      </c>
    </row>
    <row r="112" spans="1:96" ht="14.1" customHeight="1">
      <c r="A112" s="3" t="s">
        <v>592</v>
      </c>
      <c r="B112" s="40" t="s">
        <v>593</v>
      </c>
      <c r="C112" s="119" t="s">
        <v>678</v>
      </c>
      <c r="D112" s="119">
        <v>58</v>
      </c>
      <c r="E112" s="119" t="s">
        <v>679</v>
      </c>
      <c r="F112" s="37" t="s">
        <v>297</v>
      </c>
      <c r="G112" s="1" t="s">
        <v>297</v>
      </c>
      <c r="H112" s="120" t="s">
        <v>587</v>
      </c>
      <c r="I112" s="124" t="s">
        <v>594</v>
      </c>
      <c r="J112" s="121" t="s">
        <v>352</v>
      </c>
      <c r="K112" s="121" t="s">
        <v>353</v>
      </c>
      <c r="L112" s="1" t="s">
        <v>300</v>
      </c>
      <c r="M112" s="38" t="s">
        <v>301</v>
      </c>
      <c r="N112" s="38" t="s">
        <v>302</v>
      </c>
      <c r="O112" s="38"/>
      <c r="P112" s="38" t="s">
        <v>303</v>
      </c>
      <c r="Q112" s="143">
        <f t="shared" si="164"/>
        <v>11</v>
      </c>
      <c r="R112" s="143">
        <f t="shared" si="164"/>
        <v>5</v>
      </c>
      <c r="S112" s="114">
        <v>1</v>
      </c>
      <c r="T112" s="114">
        <v>0</v>
      </c>
      <c r="U112" s="60"/>
      <c r="V112" s="60"/>
      <c r="W112" s="60"/>
      <c r="X112" s="60"/>
      <c r="Y112" s="115"/>
      <c r="Z112" s="115"/>
      <c r="AA112" s="115"/>
      <c r="AB112" s="115"/>
      <c r="AC112" s="115">
        <v>5</v>
      </c>
      <c r="AD112" s="115">
        <v>3</v>
      </c>
      <c r="AE112" s="110">
        <f t="shared" si="209"/>
        <v>5</v>
      </c>
      <c r="AF112" s="110">
        <f t="shared" si="210"/>
        <v>3</v>
      </c>
      <c r="AG112" s="118"/>
      <c r="AH112" s="118"/>
      <c r="AI112" s="118"/>
      <c r="AJ112" s="118"/>
      <c r="AK112" s="118">
        <v>6</v>
      </c>
      <c r="AL112" s="118">
        <v>2</v>
      </c>
      <c r="AM112" s="111">
        <f t="shared" si="211"/>
        <v>6</v>
      </c>
      <c r="AN112" s="111">
        <f t="shared" si="212"/>
        <v>2</v>
      </c>
      <c r="AO112" s="116"/>
      <c r="AP112" s="116"/>
      <c r="AQ112" s="116"/>
      <c r="AR112" s="116"/>
      <c r="AS112" s="116"/>
      <c r="AT112" s="116"/>
      <c r="AU112" s="116">
        <v>1</v>
      </c>
      <c r="AV112" s="116">
        <v>0</v>
      </c>
      <c r="AW112" s="116">
        <v>1</v>
      </c>
      <c r="AX112" s="116">
        <v>1</v>
      </c>
      <c r="AY112" s="116">
        <v>1</v>
      </c>
      <c r="AZ112" s="116">
        <v>1</v>
      </c>
      <c r="BA112" s="116">
        <v>2</v>
      </c>
      <c r="BB112" s="116">
        <v>2</v>
      </c>
      <c r="BC112" s="116">
        <v>1</v>
      </c>
      <c r="BD112" s="116">
        <v>1</v>
      </c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>
        <v>2</v>
      </c>
      <c r="BP112" s="116">
        <v>0</v>
      </c>
      <c r="BQ112" s="116">
        <v>1</v>
      </c>
      <c r="BR112" s="116">
        <v>0</v>
      </c>
      <c r="BS112" s="116">
        <v>1</v>
      </c>
      <c r="BT112" s="116">
        <v>0</v>
      </c>
      <c r="BU112" s="116">
        <v>1</v>
      </c>
      <c r="BV112" s="116">
        <v>0</v>
      </c>
      <c r="BW112" s="116"/>
      <c r="BX112" s="116"/>
      <c r="BY112" s="117">
        <v>2</v>
      </c>
      <c r="BZ112" s="117">
        <v>1</v>
      </c>
      <c r="CA112" s="117">
        <v>2</v>
      </c>
      <c r="CB112" s="117">
        <v>2</v>
      </c>
      <c r="CC112" s="117">
        <v>3</v>
      </c>
      <c r="CD112" s="117">
        <v>2</v>
      </c>
      <c r="CE112" s="117">
        <v>1</v>
      </c>
      <c r="CF112" s="117">
        <v>0</v>
      </c>
      <c r="CG112" s="117">
        <v>1</v>
      </c>
      <c r="CH112" s="117">
        <v>0</v>
      </c>
      <c r="CI112" s="117">
        <v>2</v>
      </c>
      <c r="CJ112" s="117">
        <v>0</v>
      </c>
      <c r="CK112" s="50">
        <f t="shared" si="130"/>
        <v>11</v>
      </c>
      <c r="CL112" s="50">
        <f t="shared" si="130"/>
        <v>5</v>
      </c>
      <c r="CM112" s="50">
        <f t="shared" si="131"/>
        <v>11</v>
      </c>
      <c r="CN112" s="50">
        <f t="shared" si="131"/>
        <v>5</v>
      </c>
      <c r="CO112" s="147" t="str">
        <f t="shared" si="160"/>
        <v>Mire</v>
      </c>
      <c r="CP112" s="147" t="str">
        <f t="shared" si="161"/>
        <v>Mire</v>
      </c>
      <c r="CQ112" s="147" t="str">
        <f t="shared" si="162"/>
        <v>Mire</v>
      </c>
      <c r="CR112" s="148" t="str">
        <f t="shared" si="163"/>
        <v>Mire</v>
      </c>
    </row>
    <row r="113" spans="1:96" ht="14.1" customHeight="1">
      <c r="A113" s="3" t="s">
        <v>595</v>
      </c>
      <c r="B113" s="40" t="s">
        <v>596</v>
      </c>
      <c r="C113" s="27" t="s">
        <v>678</v>
      </c>
      <c r="D113" s="119">
        <v>42</v>
      </c>
      <c r="E113" s="119" t="s">
        <v>679</v>
      </c>
      <c r="F113" s="37" t="s">
        <v>297</v>
      </c>
      <c r="G113" s="1" t="s">
        <v>297</v>
      </c>
      <c r="H113" s="120" t="s">
        <v>587</v>
      </c>
      <c r="I113" s="120" t="s">
        <v>587</v>
      </c>
      <c r="J113" s="121" t="s">
        <v>352</v>
      </c>
      <c r="K113" s="121" t="s">
        <v>353</v>
      </c>
      <c r="L113" s="1" t="s">
        <v>300</v>
      </c>
      <c r="M113" s="38" t="s">
        <v>339</v>
      </c>
      <c r="N113" s="38" t="s">
        <v>340</v>
      </c>
      <c r="O113" s="38"/>
      <c r="P113" s="38" t="s">
        <v>303</v>
      </c>
      <c r="Q113" s="143">
        <f t="shared" si="164"/>
        <v>20</v>
      </c>
      <c r="R113" s="143">
        <f t="shared" si="164"/>
        <v>15</v>
      </c>
      <c r="S113" s="114">
        <v>1</v>
      </c>
      <c r="T113" s="114">
        <v>1</v>
      </c>
      <c r="U113" s="60"/>
      <c r="V113" s="60"/>
      <c r="W113" s="60"/>
      <c r="X113" s="60"/>
      <c r="Y113" s="115"/>
      <c r="Z113" s="115"/>
      <c r="AA113" s="115">
        <v>1</v>
      </c>
      <c r="AB113" s="115">
        <v>1</v>
      </c>
      <c r="AC113" s="115">
        <v>6</v>
      </c>
      <c r="AD113" s="115">
        <v>4</v>
      </c>
      <c r="AE113" s="110">
        <f t="shared" si="209"/>
        <v>7</v>
      </c>
      <c r="AF113" s="110">
        <f t="shared" si="210"/>
        <v>5</v>
      </c>
      <c r="AG113" s="118">
        <v>1</v>
      </c>
      <c r="AH113" s="118">
        <v>0</v>
      </c>
      <c r="AI113" s="118"/>
      <c r="AJ113" s="118"/>
      <c r="AK113" s="118">
        <v>12</v>
      </c>
      <c r="AL113" s="118">
        <v>10</v>
      </c>
      <c r="AM113" s="111">
        <f t="shared" si="211"/>
        <v>13</v>
      </c>
      <c r="AN113" s="111">
        <f t="shared" si="212"/>
        <v>10</v>
      </c>
      <c r="AO113" s="116"/>
      <c r="AP113" s="116"/>
      <c r="AQ113" s="116"/>
      <c r="AR113" s="116"/>
      <c r="AS113" s="116"/>
      <c r="AT113" s="116"/>
      <c r="AU113" s="116">
        <v>1</v>
      </c>
      <c r="AV113" s="116">
        <v>1</v>
      </c>
      <c r="AW113" s="116">
        <v>1</v>
      </c>
      <c r="AX113" s="116">
        <v>0</v>
      </c>
      <c r="AY113" s="116">
        <v>2</v>
      </c>
      <c r="AZ113" s="116">
        <v>2</v>
      </c>
      <c r="BA113" s="116"/>
      <c r="BB113" s="116"/>
      <c r="BC113" s="116">
        <v>5</v>
      </c>
      <c r="BD113" s="116">
        <v>5</v>
      </c>
      <c r="BE113" s="116">
        <v>4</v>
      </c>
      <c r="BF113" s="116">
        <v>4</v>
      </c>
      <c r="BG113" s="116">
        <v>4</v>
      </c>
      <c r="BH113" s="116">
        <v>2</v>
      </c>
      <c r="BI113" s="116">
        <v>1</v>
      </c>
      <c r="BJ113" s="116">
        <v>0</v>
      </c>
      <c r="BK113" s="116"/>
      <c r="BL113" s="116"/>
      <c r="BM113" s="116"/>
      <c r="BN113" s="116"/>
      <c r="BO113" s="116"/>
      <c r="BP113" s="116"/>
      <c r="BQ113" s="116">
        <v>1</v>
      </c>
      <c r="BR113" s="116">
        <v>1</v>
      </c>
      <c r="BS113" s="116"/>
      <c r="BT113" s="116"/>
      <c r="BU113" s="116"/>
      <c r="BV113" s="116"/>
      <c r="BW113" s="116">
        <v>1</v>
      </c>
      <c r="BX113" s="116">
        <v>0</v>
      </c>
      <c r="BY113" s="117">
        <v>4</v>
      </c>
      <c r="BZ113" s="117">
        <v>3</v>
      </c>
      <c r="CA113" s="117">
        <v>2</v>
      </c>
      <c r="CB113" s="117">
        <v>2</v>
      </c>
      <c r="CC113" s="117">
        <v>5</v>
      </c>
      <c r="CD113" s="117">
        <v>3</v>
      </c>
      <c r="CE113" s="117">
        <v>4</v>
      </c>
      <c r="CF113" s="117">
        <v>4</v>
      </c>
      <c r="CG113" s="117">
        <v>2</v>
      </c>
      <c r="CH113" s="117">
        <v>2</v>
      </c>
      <c r="CI113" s="117">
        <v>3</v>
      </c>
      <c r="CJ113" s="117">
        <v>1</v>
      </c>
      <c r="CK113" s="50">
        <f t="shared" si="130"/>
        <v>20</v>
      </c>
      <c r="CL113" s="50">
        <f t="shared" si="130"/>
        <v>15</v>
      </c>
      <c r="CM113" s="50">
        <f t="shared" si="131"/>
        <v>20</v>
      </c>
      <c r="CN113" s="50">
        <f t="shared" si="131"/>
        <v>15</v>
      </c>
      <c r="CO113" s="147" t="str">
        <f t="shared" si="160"/>
        <v>Mire</v>
      </c>
      <c r="CP113" s="147" t="str">
        <f t="shared" si="161"/>
        <v>Mire</v>
      </c>
      <c r="CQ113" s="147" t="str">
        <f t="shared" si="162"/>
        <v>Mire</v>
      </c>
      <c r="CR113" s="148" t="str">
        <f t="shared" si="163"/>
        <v>Mire</v>
      </c>
    </row>
    <row r="114" spans="1:96" ht="14.1" customHeight="1">
      <c r="A114" s="3" t="s">
        <v>597</v>
      </c>
      <c r="B114" s="40" t="s">
        <v>596</v>
      </c>
      <c r="C114" s="119" t="s">
        <v>678</v>
      </c>
      <c r="D114" s="119">
        <v>42</v>
      </c>
      <c r="E114" s="119" t="s">
        <v>679</v>
      </c>
      <c r="F114" s="37" t="s">
        <v>297</v>
      </c>
      <c r="G114" s="1" t="s">
        <v>297</v>
      </c>
      <c r="H114" s="120" t="s">
        <v>587</v>
      </c>
      <c r="I114" s="122" t="s">
        <v>598</v>
      </c>
      <c r="J114" s="121" t="s">
        <v>352</v>
      </c>
      <c r="K114" s="121" t="s">
        <v>353</v>
      </c>
      <c r="L114" s="1" t="s">
        <v>300</v>
      </c>
      <c r="M114" s="38" t="s">
        <v>50</v>
      </c>
      <c r="N114" s="38" t="s">
        <v>315</v>
      </c>
      <c r="O114" s="38" t="s">
        <v>595</v>
      </c>
      <c r="P114" s="38" t="s">
        <v>303</v>
      </c>
      <c r="Q114" s="143">
        <f t="shared" si="164"/>
        <v>2</v>
      </c>
      <c r="R114" s="143">
        <f t="shared" si="164"/>
        <v>1</v>
      </c>
      <c r="S114" s="114"/>
      <c r="T114" s="114"/>
      <c r="U114" s="60"/>
      <c r="V114" s="60"/>
      <c r="W114" s="60"/>
      <c r="X114" s="60"/>
      <c r="Y114" s="115"/>
      <c r="Z114" s="115"/>
      <c r="AA114" s="115">
        <v>2</v>
      </c>
      <c r="AB114" s="115">
        <v>1</v>
      </c>
      <c r="AC114" s="115"/>
      <c r="AD114" s="115"/>
      <c r="AE114" s="110">
        <f t="shared" si="209"/>
        <v>2</v>
      </c>
      <c r="AF114" s="110">
        <f t="shared" si="210"/>
        <v>1</v>
      </c>
      <c r="AG114" s="118"/>
      <c r="AH114" s="118"/>
      <c r="AI114" s="118"/>
      <c r="AJ114" s="118"/>
      <c r="AK114" s="118"/>
      <c r="AL114" s="118"/>
      <c r="AM114" s="111">
        <f t="shared" si="211"/>
        <v>0</v>
      </c>
      <c r="AN114" s="111">
        <f t="shared" si="212"/>
        <v>0</v>
      </c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>
        <v>1</v>
      </c>
      <c r="BJ114" s="116">
        <v>1</v>
      </c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>
        <v>1</v>
      </c>
      <c r="BV114" s="116">
        <v>0</v>
      </c>
      <c r="BW114" s="116"/>
      <c r="BX114" s="116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>
        <v>2</v>
      </c>
      <c r="CJ114" s="117">
        <v>1</v>
      </c>
      <c r="CK114" s="50">
        <f t="shared" si="130"/>
        <v>2</v>
      </c>
      <c r="CL114" s="50">
        <f t="shared" si="130"/>
        <v>1</v>
      </c>
      <c r="CM114" s="50">
        <f t="shared" si="131"/>
        <v>2</v>
      </c>
      <c r="CN114" s="50">
        <f t="shared" si="131"/>
        <v>1</v>
      </c>
      <c r="CO114" s="147" t="str">
        <f t="shared" si="160"/>
        <v>Mire</v>
      </c>
      <c r="CP114" s="147" t="str">
        <f t="shared" si="161"/>
        <v>Mire</v>
      </c>
      <c r="CQ114" s="147" t="str">
        <f t="shared" si="162"/>
        <v>Mire</v>
      </c>
      <c r="CR114" s="148" t="str">
        <f t="shared" si="163"/>
        <v>Mire</v>
      </c>
    </row>
    <row r="115" spans="1:96" ht="14.1" customHeight="1">
      <c r="A115" s="3" t="s">
        <v>599</v>
      </c>
      <c r="B115" s="35" t="s">
        <v>600</v>
      </c>
      <c r="C115" s="119" t="s">
        <v>678</v>
      </c>
      <c r="D115" s="119">
        <v>59</v>
      </c>
      <c r="E115" s="119" t="s">
        <v>679</v>
      </c>
      <c r="F115" s="37" t="s">
        <v>297</v>
      </c>
      <c r="G115" s="1" t="s">
        <v>297</v>
      </c>
      <c r="H115" s="120" t="s">
        <v>601</v>
      </c>
      <c r="I115" s="120" t="s">
        <v>602</v>
      </c>
      <c r="J115" s="121" t="s">
        <v>352</v>
      </c>
      <c r="K115" s="121" t="s">
        <v>353</v>
      </c>
      <c r="L115" s="1" t="s">
        <v>300</v>
      </c>
      <c r="M115" s="38" t="s">
        <v>339</v>
      </c>
      <c r="N115" s="38" t="s">
        <v>340</v>
      </c>
      <c r="O115" s="38"/>
      <c r="P115" s="38" t="s">
        <v>303</v>
      </c>
      <c r="Q115" s="143">
        <f t="shared" si="164"/>
        <v>7</v>
      </c>
      <c r="R115" s="143">
        <f t="shared" si="164"/>
        <v>6</v>
      </c>
      <c r="S115" s="114"/>
      <c r="T115" s="114"/>
      <c r="U115" s="60"/>
      <c r="V115" s="60"/>
      <c r="W115" s="60"/>
      <c r="X115" s="60"/>
      <c r="Y115" s="115"/>
      <c r="Z115" s="115"/>
      <c r="AA115" s="115"/>
      <c r="AB115" s="115"/>
      <c r="AC115" s="115">
        <v>1</v>
      </c>
      <c r="AD115" s="115">
        <v>1</v>
      </c>
      <c r="AE115" s="110">
        <f t="shared" ref="AE115:AE117" si="213">Y115+AA115+AC115</f>
        <v>1</v>
      </c>
      <c r="AF115" s="110">
        <f t="shared" ref="AF115:AF117" si="214">Z115+AB115+AD115</f>
        <v>1</v>
      </c>
      <c r="AG115" s="118"/>
      <c r="AH115" s="118"/>
      <c r="AI115" s="118"/>
      <c r="AJ115" s="118"/>
      <c r="AK115" s="118">
        <v>6</v>
      </c>
      <c r="AL115" s="118">
        <v>5</v>
      </c>
      <c r="AM115" s="111">
        <f t="shared" ref="AM115:AM117" si="215">AG115+AI115+AK115</f>
        <v>6</v>
      </c>
      <c r="AN115" s="111">
        <f t="shared" ref="AN115:AN117" si="216">AH115+AJ115+AL115</f>
        <v>5</v>
      </c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>
        <v>4</v>
      </c>
      <c r="BD115" s="116">
        <v>4</v>
      </c>
      <c r="BE115" s="116">
        <v>1</v>
      </c>
      <c r="BF115" s="116">
        <v>1</v>
      </c>
      <c r="BG115" s="116">
        <v>2</v>
      </c>
      <c r="BH115" s="116">
        <v>1</v>
      </c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7">
        <v>1</v>
      </c>
      <c r="BZ115" s="117">
        <v>1</v>
      </c>
      <c r="CA115" s="117">
        <v>2</v>
      </c>
      <c r="CB115" s="117">
        <v>2</v>
      </c>
      <c r="CC115" s="117">
        <v>4</v>
      </c>
      <c r="CD115" s="117">
        <v>3</v>
      </c>
      <c r="CE115" s="117"/>
      <c r="CF115" s="117"/>
      <c r="CG115" s="117"/>
      <c r="CH115" s="117"/>
      <c r="CI115" s="117"/>
      <c r="CJ115" s="117"/>
      <c r="CK115" s="50">
        <f t="shared" si="130"/>
        <v>7</v>
      </c>
      <c r="CL115" s="50">
        <f t="shared" si="130"/>
        <v>6</v>
      </c>
      <c r="CM115" s="50">
        <f t="shared" si="131"/>
        <v>7</v>
      </c>
      <c r="CN115" s="50">
        <f t="shared" si="131"/>
        <v>6</v>
      </c>
      <c r="CO115" s="147" t="str">
        <f t="shared" si="160"/>
        <v>Mire</v>
      </c>
      <c r="CP115" s="147" t="str">
        <f t="shared" si="161"/>
        <v>Mire</v>
      </c>
      <c r="CQ115" s="147" t="str">
        <f t="shared" si="162"/>
        <v>Mire</v>
      </c>
      <c r="CR115" s="148" t="str">
        <f t="shared" si="163"/>
        <v>Mire</v>
      </c>
    </row>
    <row r="116" spans="1:96" ht="14.1" customHeight="1">
      <c r="A116" s="3" t="s">
        <v>603</v>
      </c>
      <c r="B116" s="27" t="s">
        <v>600</v>
      </c>
      <c r="C116" s="119" t="s">
        <v>678</v>
      </c>
      <c r="D116" s="119">
        <v>59</v>
      </c>
      <c r="E116" s="119" t="s">
        <v>679</v>
      </c>
      <c r="F116" s="37" t="s">
        <v>297</v>
      </c>
      <c r="G116" s="1" t="s">
        <v>297</v>
      </c>
      <c r="H116" s="120" t="s">
        <v>601</v>
      </c>
      <c r="I116" s="122" t="s">
        <v>604</v>
      </c>
      <c r="J116" s="121" t="s">
        <v>352</v>
      </c>
      <c r="K116" s="121" t="s">
        <v>353</v>
      </c>
      <c r="L116" s="1" t="s">
        <v>300</v>
      </c>
      <c r="M116" s="38" t="s">
        <v>50</v>
      </c>
      <c r="N116" s="38" t="s">
        <v>315</v>
      </c>
      <c r="O116" s="38" t="s">
        <v>605</v>
      </c>
      <c r="P116" s="38" t="s">
        <v>303</v>
      </c>
      <c r="Q116" s="143">
        <f t="shared" si="164"/>
        <v>1</v>
      </c>
      <c r="R116" s="143">
        <f t="shared" si="164"/>
        <v>0</v>
      </c>
      <c r="S116" s="114"/>
      <c r="T116" s="114"/>
      <c r="U116" s="60"/>
      <c r="V116" s="60"/>
      <c r="W116" s="60"/>
      <c r="X116" s="60"/>
      <c r="Y116" s="115"/>
      <c r="Z116" s="115"/>
      <c r="AA116" s="115">
        <v>1</v>
      </c>
      <c r="AB116" s="115">
        <v>0</v>
      </c>
      <c r="AC116" s="115"/>
      <c r="AD116" s="115"/>
      <c r="AE116" s="110">
        <f t="shared" si="213"/>
        <v>1</v>
      </c>
      <c r="AF116" s="110">
        <f t="shared" si="214"/>
        <v>0</v>
      </c>
      <c r="AG116" s="118"/>
      <c r="AH116" s="118"/>
      <c r="AI116" s="118"/>
      <c r="AJ116" s="118"/>
      <c r="AK116" s="118"/>
      <c r="AL116" s="118"/>
      <c r="AM116" s="111">
        <f t="shared" si="215"/>
        <v>0</v>
      </c>
      <c r="AN116" s="111">
        <f t="shared" si="216"/>
        <v>0</v>
      </c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>
        <v>1</v>
      </c>
      <c r="BV116" s="116">
        <v>0</v>
      </c>
      <c r="BW116" s="116"/>
      <c r="BX116" s="116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>
        <v>1</v>
      </c>
      <c r="CJ116" s="117">
        <v>0</v>
      </c>
      <c r="CK116" s="50">
        <f t="shared" si="130"/>
        <v>1</v>
      </c>
      <c r="CL116" s="50">
        <f t="shared" si="130"/>
        <v>0</v>
      </c>
      <c r="CM116" s="50">
        <f t="shared" si="131"/>
        <v>1</v>
      </c>
      <c r="CN116" s="50">
        <f t="shared" si="131"/>
        <v>0</v>
      </c>
      <c r="CO116" s="147" t="str">
        <f t="shared" si="160"/>
        <v>Mire</v>
      </c>
      <c r="CP116" s="147" t="str">
        <f t="shared" si="161"/>
        <v>Mire</v>
      </c>
      <c r="CQ116" s="147" t="str">
        <f t="shared" si="162"/>
        <v>Mire</v>
      </c>
      <c r="CR116" s="148" t="str">
        <f t="shared" si="163"/>
        <v>Mire</v>
      </c>
    </row>
    <row r="117" spans="1:96" ht="14.1" customHeight="1">
      <c r="A117" s="418" t="s">
        <v>606</v>
      </c>
      <c r="B117" s="412" t="s">
        <v>600</v>
      </c>
      <c r="C117" s="441" t="s">
        <v>678</v>
      </c>
      <c r="D117" s="441">
        <v>59</v>
      </c>
      <c r="E117" s="441" t="s">
        <v>679</v>
      </c>
      <c r="F117" s="413" t="s">
        <v>297</v>
      </c>
      <c r="G117" s="411" t="s">
        <v>297</v>
      </c>
      <c r="H117" s="442" t="s">
        <v>601</v>
      </c>
      <c r="I117" s="441" t="s">
        <v>607</v>
      </c>
      <c r="J117" s="441" t="s">
        <v>352</v>
      </c>
      <c r="K117" s="441" t="s">
        <v>353</v>
      </c>
      <c r="L117" s="411" t="s">
        <v>300</v>
      </c>
      <c r="M117" s="414" t="s">
        <v>50</v>
      </c>
      <c r="N117" s="414" t="s">
        <v>315</v>
      </c>
      <c r="O117" s="414" t="s">
        <v>599</v>
      </c>
      <c r="P117" s="414" t="s">
        <v>303</v>
      </c>
      <c r="Q117" s="443">
        <f t="shared" si="164"/>
        <v>0</v>
      </c>
      <c r="R117" s="443">
        <f t="shared" si="164"/>
        <v>0</v>
      </c>
      <c r="S117" s="444"/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5">
        <f t="shared" si="213"/>
        <v>0</v>
      </c>
      <c r="AF117" s="445">
        <f t="shared" si="214"/>
        <v>0</v>
      </c>
      <c r="AG117" s="444"/>
      <c r="AH117" s="444"/>
      <c r="AI117" s="444"/>
      <c r="AJ117" s="444"/>
      <c r="AK117" s="444"/>
      <c r="AL117" s="444"/>
      <c r="AM117" s="445">
        <f t="shared" si="215"/>
        <v>0</v>
      </c>
      <c r="AN117" s="445">
        <f t="shared" si="216"/>
        <v>0</v>
      </c>
      <c r="AO117" s="444"/>
      <c r="AP117" s="444"/>
      <c r="AQ117" s="444"/>
      <c r="AR117" s="444"/>
      <c r="AS117" s="444"/>
      <c r="AT117" s="444"/>
      <c r="AU117" s="444"/>
      <c r="AV117" s="444"/>
      <c r="AW117" s="444"/>
      <c r="AX117" s="444"/>
      <c r="AY117" s="444"/>
      <c r="AZ117" s="444"/>
      <c r="BA117" s="444"/>
      <c r="BB117" s="444"/>
      <c r="BC117" s="444"/>
      <c r="BD117" s="444"/>
      <c r="BE117" s="444"/>
      <c r="BF117" s="444"/>
      <c r="BG117" s="444"/>
      <c r="BH117" s="444"/>
      <c r="BI117" s="444"/>
      <c r="BJ117" s="444"/>
      <c r="BK117" s="444"/>
      <c r="BL117" s="444"/>
      <c r="BM117" s="444"/>
      <c r="BN117" s="444"/>
      <c r="BO117" s="444"/>
      <c r="BP117" s="444"/>
      <c r="BQ117" s="444"/>
      <c r="BR117" s="444"/>
      <c r="BS117" s="444"/>
      <c r="BT117" s="444"/>
      <c r="BU117" s="444"/>
      <c r="BV117" s="444"/>
      <c r="BW117" s="444"/>
      <c r="BX117" s="444"/>
      <c r="BY117" s="444"/>
      <c r="BZ117" s="444"/>
      <c r="CA117" s="444"/>
      <c r="CB117" s="444"/>
      <c r="CC117" s="444"/>
      <c r="CD117" s="444"/>
      <c r="CE117" s="444"/>
      <c r="CF117" s="444"/>
      <c r="CG117" s="444"/>
      <c r="CH117" s="444"/>
      <c r="CI117" s="444"/>
      <c r="CJ117" s="444"/>
      <c r="CK117" s="418">
        <f t="shared" si="130"/>
        <v>0</v>
      </c>
      <c r="CL117" s="418">
        <f t="shared" si="130"/>
        <v>0</v>
      </c>
      <c r="CM117" s="418">
        <f t="shared" si="131"/>
        <v>0</v>
      </c>
      <c r="CN117" s="418">
        <f t="shared" si="131"/>
        <v>0</v>
      </c>
      <c r="CO117" s="446" t="str">
        <f t="shared" si="160"/>
        <v>Mire</v>
      </c>
      <c r="CP117" s="446" t="str">
        <f t="shared" si="161"/>
        <v>Mire</v>
      </c>
      <c r="CQ117" s="446" t="str">
        <f t="shared" si="162"/>
        <v>Mire</v>
      </c>
      <c r="CR117" s="447" t="str">
        <f t="shared" si="163"/>
        <v>Mire</v>
      </c>
    </row>
    <row r="118" spans="1:96" ht="14.1" customHeight="1">
      <c r="A118" s="3" t="s">
        <v>608</v>
      </c>
      <c r="B118" s="40" t="s">
        <v>609</v>
      </c>
      <c r="C118" s="119" t="s">
        <v>678</v>
      </c>
      <c r="D118" s="119">
        <v>46</v>
      </c>
      <c r="E118" s="119" t="s">
        <v>679</v>
      </c>
      <c r="F118" s="37" t="s">
        <v>297</v>
      </c>
      <c r="G118" s="1" t="s">
        <v>297</v>
      </c>
      <c r="H118" s="120" t="s">
        <v>601</v>
      </c>
      <c r="I118" s="122" t="s">
        <v>610</v>
      </c>
      <c r="J118" s="121" t="s">
        <v>352</v>
      </c>
      <c r="K118" s="121" t="s">
        <v>353</v>
      </c>
      <c r="L118" s="1" t="s">
        <v>300</v>
      </c>
      <c r="M118" s="38" t="s">
        <v>301</v>
      </c>
      <c r="N118" s="38" t="s">
        <v>302</v>
      </c>
      <c r="O118" s="38"/>
      <c r="P118" s="38" t="s">
        <v>303</v>
      </c>
      <c r="Q118" s="143">
        <f t="shared" si="164"/>
        <v>17</v>
      </c>
      <c r="R118" s="143">
        <f t="shared" si="164"/>
        <v>12</v>
      </c>
      <c r="S118" s="114">
        <v>1</v>
      </c>
      <c r="T118" s="114">
        <v>0</v>
      </c>
      <c r="U118" s="60"/>
      <c r="V118" s="60"/>
      <c r="W118" s="60"/>
      <c r="X118" s="60"/>
      <c r="Y118" s="115"/>
      <c r="Z118" s="115"/>
      <c r="AA118" s="115">
        <v>1</v>
      </c>
      <c r="AB118" s="115">
        <v>1</v>
      </c>
      <c r="AC118" s="115">
        <v>4</v>
      </c>
      <c r="AD118" s="115">
        <v>3</v>
      </c>
      <c r="AE118" s="110">
        <f t="shared" ref="AE118:AE121" si="217">Y118+AA118+AC118</f>
        <v>5</v>
      </c>
      <c r="AF118" s="110">
        <f t="shared" ref="AF118:AF121" si="218">Z118+AB118+AD118</f>
        <v>4</v>
      </c>
      <c r="AG118" s="118"/>
      <c r="AH118" s="118"/>
      <c r="AI118" s="118"/>
      <c r="AJ118" s="118"/>
      <c r="AK118" s="118">
        <v>12</v>
      </c>
      <c r="AL118" s="118">
        <v>8</v>
      </c>
      <c r="AM118" s="111">
        <f t="shared" ref="AM118:AM121" si="219">AG118+AI118+AK118</f>
        <v>12</v>
      </c>
      <c r="AN118" s="111">
        <f t="shared" ref="AN118:AN121" si="220">AH118+AJ118+AL118</f>
        <v>8</v>
      </c>
      <c r="AO118" s="116"/>
      <c r="AP118" s="116"/>
      <c r="AQ118" s="116"/>
      <c r="AR118" s="116"/>
      <c r="AS118" s="116">
        <v>1</v>
      </c>
      <c r="AT118" s="116">
        <v>1</v>
      </c>
      <c r="AU118" s="116">
        <v>1</v>
      </c>
      <c r="AV118" s="116">
        <v>1</v>
      </c>
      <c r="AW118" s="116"/>
      <c r="AX118" s="116"/>
      <c r="AY118" s="116">
        <v>4</v>
      </c>
      <c r="AZ118" s="116">
        <v>2</v>
      </c>
      <c r="BA118" s="116">
        <v>1</v>
      </c>
      <c r="BB118" s="116">
        <v>1</v>
      </c>
      <c r="BC118" s="116">
        <v>4</v>
      </c>
      <c r="BD118" s="116">
        <v>4</v>
      </c>
      <c r="BE118" s="116">
        <v>1</v>
      </c>
      <c r="BF118" s="116">
        <v>1</v>
      </c>
      <c r="BG118" s="116">
        <v>1</v>
      </c>
      <c r="BH118" s="116">
        <v>1</v>
      </c>
      <c r="BI118" s="116"/>
      <c r="BJ118" s="116"/>
      <c r="BK118" s="116">
        <v>1</v>
      </c>
      <c r="BL118" s="116">
        <v>0</v>
      </c>
      <c r="BM118" s="116">
        <v>1</v>
      </c>
      <c r="BN118" s="116">
        <v>0</v>
      </c>
      <c r="BO118" s="116"/>
      <c r="BP118" s="116"/>
      <c r="BQ118" s="116">
        <v>1</v>
      </c>
      <c r="BR118" s="116">
        <v>1</v>
      </c>
      <c r="BS118" s="116">
        <v>1</v>
      </c>
      <c r="BT118" s="116">
        <v>0</v>
      </c>
      <c r="BU118" s="116"/>
      <c r="BV118" s="116"/>
      <c r="BW118" s="116"/>
      <c r="BX118" s="116"/>
      <c r="BY118" s="117">
        <v>2</v>
      </c>
      <c r="BZ118" s="117">
        <v>1</v>
      </c>
      <c r="CA118" s="117">
        <v>2</v>
      </c>
      <c r="CB118" s="117">
        <v>1</v>
      </c>
      <c r="CC118" s="117">
        <v>7</v>
      </c>
      <c r="CD118" s="117">
        <v>7</v>
      </c>
      <c r="CE118" s="117">
        <v>1</v>
      </c>
      <c r="CF118" s="117">
        <v>1</v>
      </c>
      <c r="CG118" s="117">
        <v>2</v>
      </c>
      <c r="CH118" s="117">
        <v>0</v>
      </c>
      <c r="CI118" s="117">
        <v>3</v>
      </c>
      <c r="CJ118" s="117">
        <v>2</v>
      </c>
      <c r="CK118" s="50">
        <f t="shared" ref="CK118:CL146" si="221">AE118+AM118</f>
        <v>17</v>
      </c>
      <c r="CL118" s="50">
        <f t="shared" si="221"/>
        <v>12</v>
      </c>
      <c r="CM118" s="50">
        <f t="shared" ref="CM118:CN146" si="222">SUM(BY118,CA118,CC118,CE118,CG118,CI118)</f>
        <v>17</v>
      </c>
      <c r="CN118" s="50">
        <f t="shared" si="222"/>
        <v>12</v>
      </c>
      <c r="CO118" s="147" t="str">
        <f t="shared" si="160"/>
        <v>Mire</v>
      </c>
      <c r="CP118" s="147" t="str">
        <f t="shared" si="161"/>
        <v>Mire</v>
      </c>
      <c r="CQ118" s="147" t="str">
        <f t="shared" si="162"/>
        <v>Mire</v>
      </c>
      <c r="CR118" s="148" t="str">
        <f t="shared" si="163"/>
        <v>Mire</v>
      </c>
    </row>
    <row r="119" spans="1:96" ht="14.1" customHeight="1">
      <c r="A119" s="3" t="s">
        <v>611</v>
      </c>
      <c r="B119" s="40" t="s">
        <v>612</v>
      </c>
      <c r="C119" s="119" t="s">
        <v>678</v>
      </c>
      <c r="D119" s="119">
        <v>45</v>
      </c>
      <c r="E119" s="119" t="s">
        <v>679</v>
      </c>
      <c r="F119" s="37" t="s">
        <v>297</v>
      </c>
      <c r="G119" s="1" t="s">
        <v>297</v>
      </c>
      <c r="H119" s="124" t="s">
        <v>601</v>
      </c>
      <c r="I119" s="124" t="s">
        <v>613</v>
      </c>
      <c r="J119" s="121" t="s">
        <v>352</v>
      </c>
      <c r="K119" s="121" t="s">
        <v>353</v>
      </c>
      <c r="L119" s="1" t="s">
        <v>300</v>
      </c>
      <c r="M119" s="38" t="s">
        <v>301</v>
      </c>
      <c r="N119" s="38" t="s">
        <v>302</v>
      </c>
      <c r="O119" s="38"/>
      <c r="P119" s="38" t="s">
        <v>303</v>
      </c>
      <c r="Q119" s="143">
        <f t="shared" si="164"/>
        <v>8</v>
      </c>
      <c r="R119" s="143">
        <f t="shared" si="164"/>
        <v>4</v>
      </c>
      <c r="S119" s="114">
        <v>1</v>
      </c>
      <c r="T119" s="114">
        <v>0</v>
      </c>
      <c r="U119" s="60"/>
      <c r="V119" s="60"/>
      <c r="W119" s="60"/>
      <c r="X119" s="60"/>
      <c r="Y119" s="115"/>
      <c r="Z119" s="115"/>
      <c r="AA119" s="115"/>
      <c r="AB119" s="115"/>
      <c r="AC119" s="115">
        <v>2</v>
      </c>
      <c r="AD119" s="115">
        <v>2</v>
      </c>
      <c r="AE119" s="110">
        <f t="shared" si="217"/>
        <v>2</v>
      </c>
      <c r="AF119" s="110">
        <f t="shared" si="218"/>
        <v>2</v>
      </c>
      <c r="AG119" s="118"/>
      <c r="AH119" s="118"/>
      <c r="AI119" s="118"/>
      <c r="AJ119" s="118"/>
      <c r="AK119" s="118">
        <v>6</v>
      </c>
      <c r="AL119" s="118">
        <v>2</v>
      </c>
      <c r="AM119" s="111">
        <f t="shared" si="219"/>
        <v>6</v>
      </c>
      <c r="AN119" s="111">
        <f t="shared" si="220"/>
        <v>2</v>
      </c>
      <c r="AO119" s="116"/>
      <c r="AP119" s="116"/>
      <c r="AQ119" s="116"/>
      <c r="AR119" s="116"/>
      <c r="AS119" s="116"/>
      <c r="AT119" s="116"/>
      <c r="AU119" s="116">
        <v>1</v>
      </c>
      <c r="AV119" s="116">
        <v>1</v>
      </c>
      <c r="AW119" s="116">
        <v>1</v>
      </c>
      <c r="AX119" s="116">
        <v>1</v>
      </c>
      <c r="AY119" s="116"/>
      <c r="AZ119" s="116"/>
      <c r="BA119" s="116">
        <v>1</v>
      </c>
      <c r="BB119" s="116">
        <v>1</v>
      </c>
      <c r="BC119" s="116">
        <v>3</v>
      </c>
      <c r="BD119" s="116">
        <v>1</v>
      </c>
      <c r="BE119" s="116"/>
      <c r="BF119" s="116"/>
      <c r="BG119" s="116">
        <v>1</v>
      </c>
      <c r="BH119" s="116">
        <v>0</v>
      </c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>
        <v>1</v>
      </c>
      <c r="BT119" s="116">
        <v>0</v>
      </c>
      <c r="BU119" s="116"/>
      <c r="BV119" s="116"/>
      <c r="BW119" s="116"/>
      <c r="BX119" s="116"/>
      <c r="BY119" s="117"/>
      <c r="BZ119" s="117"/>
      <c r="CA119" s="117">
        <v>4</v>
      </c>
      <c r="CB119" s="117">
        <v>3</v>
      </c>
      <c r="CC119" s="117">
        <v>2</v>
      </c>
      <c r="CD119" s="117">
        <v>1</v>
      </c>
      <c r="CE119" s="117"/>
      <c r="CF119" s="117"/>
      <c r="CG119" s="117">
        <v>2</v>
      </c>
      <c r="CH119" s="117">
        <v>0</v>
      </c>
      <c r="CI119" s="117"/>
      <c r="CJ119" s="117"/>
      <c r="CK119" s="50">
        <f t="shared" si="221"/>
        <v>8</v>
      </c>
      <c r="CL119" s="50">
        <f t="shared" si="221"/>
        <v>4</v>
      </c>
      <c r="CM119" s="50">
        <f t="shared" si="222"/>
        <v>8</v>
      </c>
      <c r="CN119" s="50">
        <f t="shared" si="222"/>
        <v>4</v>
      </c>
      <c r="CO119" s="147" t="str">
        <f t="shared" si="160"/>
        <v>Mire</v>
      </c>
      <c r="CP119" s="147" t="str">
        <f t="shared" si="161"/>
        <v>Mire</v>
      </c>
      <c r="CQ119" s="147" t="str">
        <f t="shared" si="162"/>
        <v>Mire</v>
      </c>
      <c r="CR119" s="148" t="str">
        <f t="shared" si="163"/>
        <v>Mire</v>
      </c>
    </row>
    <row r="120" spans="1:96" ht="14.1" customHeight="1">
      <c r="A120" s="3" t="s">
        <v>614</v>
      </c>
      <c r="B120" s="40" t="s">
        <v>612</v>
      </c>
      <c r="C120" s="119" t="s">
        <v>678</v>
      </c>
      <c r="D120" s="119">
        <v>45</v>
      </c>
      <c r="E120" s="119" t="s">
        <v>679</v>
      </c>
      <c r="F120" s="37" t="s">
        <v>297</v>
      </c>
      <c r="G120" s="1" t="s">
        <v>297</v>
      </c>
      <c r="H120" s="124" t="s">
        <v>601</v>
      </c>
      <c r="I120" s="121" t="s">
        <v>615</v>
      </c>
      <c r="J120" s="121" t="s">
        <v>352</v>
      </c>
      <c r="K120" s="121" t="s">
        <v>353</v>
      </c>
      <c r="L120" s="1" t="s">
        <v>300</v>
      </c>
      <c r="M120" s="38" t="s">
        <v>50</v>
      </c>
      <c r="N120" s="38" t="s">
        <v>315</v>
      </c>
      <c r="O120" s="41" t="s">
        <v>614</v>
      </c>
      <c r="P120" s="38" t="s">
        <v>303</v>
      </c>
      <c r="Q120" s="143">
        <f t="shared" si="164"/>
        <v>2</v>
      </c>
      <c r="R120" s="143">
        <f t="shared" si="164"/>
        <v>1</v>
      </c>
      <c r="S120" s="114"/>
      <c r="T120" s="114"/>
      <c r="U120" s="60"/>
      <c r="V120" s="60"/>
      <c r="W120" s="60"/>
      <c r="X120" s="60"/>
      <c r="Y120" s="115"/>
      <c r="Z120" s="115"/>
      <c r="AA120" s="115">
        <v>1</v>
      </c>
      <c r="AB120" s="115">
        <v>0</v>
      </c>
      <c r="AC120" s="115">
        <v>1</v>
      </c>
      <c r="AD120" s="115">
        <v>1</v>
      </c>
      <c r="AE120" s="110">
        <f t="shared" si="217"/>
        <v>2</v>
      </c>
      <c r="AF120" s="110">
        <f t="shared" si="218"/>
        <v>1</v>
      </c>
      <c r="AG120" s="118"/>
      <c r="AH120" s="118"/>
      <c r="AI120" s="118"/>
      <c r="AJ120" s="118"/>
      <c r="AK120" s="118"/>
      <c r="AL120" s="118"/>
      <c r="AM120" s="111">
        <f t="shared" si="219"/>
        <v>0</v>
      </c>
      <c r="AN120" s="111">
        <f t="shared" si="220"/>
        <v>0</v>
      </c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>
        <v>1</v>
      </c>
      <c r="BB120" s="116">
        <v>1</v>
      </c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>
        <v>1</v>
      </c>
      <c r="BR120" s="116">
        <v>0</v>
      </c>
      <c r="BS120" s="116"/>
      <c r="BT120" s="116"/>
      <c r="BU120" s="116"/>
      <c r="BV120" s="116"/>
      <c r="BW120" s="116"/>
      <c r="BX120" s="116"/>
      <c r="BY120" s="117">
        <v>1</v>
      </c>
      <c r="BZ120" s="117">
        <v>1</v>
      </c>
      <c r="CA120" s="117"/>
      <c r="CB120" s="117"/>
      <c r="CC120" s="117"/>
      <c r="CD120" s="117"/>
      <c r="CE120" s="117"/>
      <c r="CF120" s="117"/>
      <c r="CG120" s="117"/>
      <c r="CH120" s="117"/>
      <c r="CI120" s="117">
        <v>1</v>
      </c>
      <c r="CJ120" s="117">
        <v>0</v>
      </c>
      <c r="CK120" s="50">
        <f t="shared" si="221"/>
        <v>2</v>
      </c>
      <c r="CL120" s="50">
        <f t="shared" si="221"/>
        <v>1</v>
      </c>
      <c r="CM120" s="50">
        <f t="shared" si="222"/>
        <v>2</v>
      </c>
      <c r="CN120" s="50">
        <f t="shared" si="222"/>
        <v>1</v>
      </c>
      <c r="CO120" s="147" t="str">
        <f t="shared" si="160"/>
        <v>Mire</v>
      </c>
      <c r="CP120" s="147" t="str">
        <f t="shared" si="161"/>
        <v>Mire</v>
      </c>
      <c r="CQ120" s="147" t="str">
        <f t="shared" si="162"/>
        <v>Mire</v>
      </c>
      <c r="CR120" s="148" t="str">
        <f t="shared" si="163"/>
        <v>Mire</v>
      </c>
    </row>
    <row r="121" spans="1:96" ht="14.1" customHeight="1">
      <c r="A121" s="3" t="s">
        <v>616</v>
      </c>
      <c r="B121" s="40" t="s">
        <v>617</v>
      </c>
      <c r="C121" s="119" t="s">
        <v>678</v>
      </c>
      <c r="D121" s="119">
        <v>46</v>
      </c>
      <c r="E121" s="119" t="s">
        <v>679</v>
      </c>
      <c r="F121" s="37" t="s">
        <v>297</v>
      </c>
      <c r="G121" s="1" t="s">
        <v>297</v>
      </c>
      <c r="H121" s="124" t="s">
        <v>601</v>
      </c>
      <c r="I121" s="124" t="s">
        <v>618</v>
      </c>
      <c r="J121" s="121" t="s">
        <v>352</v>
      </c>
      <c r="K121" s="121" t="s">
        <v>353</v>
      </c>
      <c r="L121" s="1" t="s">
        <v>300</v>
      </c>
      <c r="M121" s="38" t="s">
        <v>301</v>
      </c>
      <c r="N121" s="38" t="s">
        <v>302</v>
      </c>
      <c r="O121" s="38"/>
      <c r="P121" s="38" t="s">
        <v>303</v>
      </c>
      <c r="Q121" s="143">
        <f t="shared" si="164"/>
        <v>8</v>
      </c>
      <c r="R121" s="143">
        <f t="shared" si="164"/>
        <v>5</v>
      </c>
      <c r="S121" s="114">
        <v>1</v>
      </c>
      <c r="T121" s="114">
        <v>0</v>
      </c>
      <c r="U121" s="60"/>
      <c r="V121" s="60"/>
      <c r="W121" s="60"/>
      <c r="X121" s="60"/>
      <c r="Y121" s="115"/>
      <c r="Z121" s="115"/>
      <c r="AA121" s="115">
        <v>1</v>
      </c>
      <c r="AB121" s="115">
        <v>0</v>
      </c>
      <c r="AC121" s="115">
        <v>1</v>
      </c>
      <c r="AD121" s="115">
        <v>0</v>
      </c>
      <c r="AE121" s="110">
        <f t="shared" si="217"/>
        <v>2</v>
      </c>
      <c r="AF121" s="110">
        <f t="shared" si="218"/>
        <v>0</v>
      </c>
      <c r="AG121" s="118"/>
      <c r="AH121" s="118"/>
      <c r="AI121" s="118"/>
      <c r="AJ121" s="118"/>
      <c r="AK121" s="118">
        <v>6</v>
      </c>
      <c r="AL121" s="118">
        <v>5</v>
      </c>
      <c r="AM121" s="111">
        <f t="shared" si="219"/>
        <v>6</v>
      </c>
      <c r="AN121" s="111">
        <f t="shared" si="220"/>
        <v>5</v>
      </c>
      <c r="AO121" s="116"/>
      <c r="AP121" s="116"/>
      <c r="AQ121" s="116"/>
      <c r="AR121" s="116"/>
      <c r="AS121" s="116"/>
      <c r="AT121" s="116"/>
      <c r="AU121" s="116">
        <v>3</v>
      </c>
      <c r="AV121" s="116">
        <v>3</v>
      </c>
      <c r="AW121" s="116"/>
      <c r="AX121" s="116"/>
      <c r="AY121" s="116">
        <v>1</v>
      </c>
      <c r="AZ121" s="116">
        <v>1</v>
      </c>
      <c r="BA121" s="116">
        <v>1</v>
      </c>
      <c r="BB121" s="116">
        <v>0</v>
      </c>
      <c r="BC121" s="116">
        <v>1</v>
      </c>
      <c r="BD121" s="116">
        <v>1</v>
      </c>
      <c r="BE121" s="116"/>
      <c r="BF121" s="116"/>
      <c r="BG121" s="116"/>
      <c r="BH121" s="116"/>
      <c r="BI121" s="116"/>
      <c r="BJ121" s="116"/>
      <c r="BK121" s="116">
        <v>1</v>
      </c>
      <c r="BL121" s="116">
        <v>0</v>
      </c>
      <c r="BM121" s="116"/>
      <c r="BN121" s="116"/>
      <c r="BO121" s="116"/>
      <c r="BP121" s="116"/>
      <c r="BQ121" s="116">
        <v>1</v>
      </c>
      <c r="BR121" s="116">
        <v>0</v>
      </c>
      <c r="BS121" s="116"/>
      <c r="BT121" s="116"/>
      <c r="BU121" s="116"/>
      <c r="BV121" s="116"/>
      <c r="BW121" s="116"/>
      <c r="BX121" s="116"/>
      <c r="BY121" s="117">
        <v>5</v>
      </c>
      <c r="BZ121" s="117">
        <v>4</v>
      </c>
      <c r="CA121" s="117">
        <v>1</v>
      </c>
      <c r="CB121" s="117">
        <v>1</v>
      </c>
      <c r="CC121" s="117"/>
      <c r="CD121" s="117"/>
      <c r="CE121" s="117">
        <v>1</v>
      </c>
      <c r="CF121" s="117">
        <v>0</v>
      </c>
      <c r="CG121" s="117"/>
      <c r="CH121" s="117"/>
      <c r="CI121" s="117">
        <v>1</v>
      </c>
      <c r="CJ121" s="117">
        <v>0</v>
      </c>
      <c r="CK121" s="50">
        <f t="shared" si="221"/>
        <v>8</v>
      </c>
      <c r="CL121" s="50">
        <f t="shared" si="221"/>
        <v>5</v>
      </c>
      <c r="CM121" s="50">
        <f t="shared" si="222"/>
        <v>8</v>
      </c>
      <c r="CN121" s="50">
        <f t="shared" si="222"/>
        <v>5</v>
      </c>
      <c r="CO121" s="147" t="str">
        <f t="shared" si="160"/>
        <v>Mire</v>
      </c>
      <c r="CP121" s="147" t="str">
        <f t="shared" si="161"/>
        <v>Mire</v>
      </c>
      <c r="CQ121" s="147" t="str">
        <f t="shared" si="162"/>
        <v>Mire</v>
      </c>
      <c r="CR121" s="148" t="str">
        <f t="shared" si="163"/>
        <v>Mire</v>
      </c>
    </row>
    <row r="122" spans="1:96" ht="14.1" customHeight="1">
      <c r="A122" s="3" t="s">
        <v>619</v>
      </c>
      <c r="B122" s="40" t="s">
        <v>1220</v>
      </c>
      <c r="C122" s="119" t="s">
        <v>678</v>
      </c>
      <c r="D122" s="119">
        <v>38</v>
      </c>
      <c r="E122" s="119" t="s">
        <v>679</v>
      </c>
      <c r="F122" s="37" t="s">
        <v>297</v>
      </c>
      <c r="G122" s="1" t="s">
        <v>297</v>
      </c>
      <c r="H122" s="124" t="s">
        <v>621</v>
      </c>
      <c r="I122" s="121" t="s">
        <v>622</v>
      </c>
      <c r="J122" s="121" t="s">
        <v>352</v>
      </c>
      <c r="K122" s="121" t="s">
        <v>353</v>
      </c>
      <c r="L122" s="1" t="s">
        <v>300</v>
      </c>
      <c r="M122" s="38" t="s">
        <v>339</v>
      </c>
      <c r="N122" s="38" t="s">
        <v>340</v>
      </c>
      <c r="O122" s="41"/>
      <c r="P122" s="38" t="s">
        <v>303</v>
      </c>
      <c r="Q122" s="143">
        <f t="shared" si="164"/>
        <v>23</v>
      </c>
      <c r="R122" s="143">
        <f t="shared" si="164"/>
        <v>13</v>
      </c>
      <c r="S122" s="114">
        <v>2</v>
      </c>
      <c r="T122" s="114">
        <v>0</v>
      </c>
      <c r="U122" s="60"/>
      <c r="V122" s="60"/>
      <c r="W122" s="60"/>
      <c r="X122" s="60"/>
      <c r="Y122" s="115"/>
      <c r="Z122" s="115"/>
      <c r="AA122" s="115">
        <v>1</v>
      </c>
      <c r="AB122" s="115">
        <v>1</v>
      </c>
      <c r="AC122" s="115">
        <v>7</v>
      </c>
      <c r="AD122" s="115">
        <v>5</v>
      </c>
      <c r="AE122" s="110">
        <f t="shared" ref="AE122:AE126" si="223">Y122+AA122+AC122</f>
        <v>8</v>
      </c>
      <c r="AF122" s="110">
        <f t="shared" ref="AF122:AF126" si="224">Z122+AB122+AD122</f>
        <v>6</v>
      </c>
      <c r="AG122" s="118">
        <v>1</v>
      </c>
      <c r="AH122" s="118">
        <v>0</v>
      </c>
      <c r="AI122" s="118">
        <v>14</v>
      </c>
      <c r="AJ122" s="118">
        <v>7</v>
      </c>
      <c r="AK122" s="118"/>
      <c r="AL122" s="118"/>
      <c r="AM122" s="111">
        <f t="shared" ref="AM122:AM126" si="225">AG122+AI122+AK122</f>
        <v>15</v>
      </c>
      <c r="AN122" s="111">
        <f t="shared" ref="AN122:AN126" si="226">AH122+AJ122+AL122</f>
        <v>7</v>
      </c>
      <c r="AO122" s="116"/>
      <c r="AP122" s="116"/>
      <c r="AQ122" s="116"/>
      <c r="AR122" s="116"/>
      <c r="AS122" s="116"/>
      <c r="AT122" s="116"/>
      <c r="AU122" s="116"/>
      <c r="AV122" s="116"/>
      <c r="AW122" s="116">
        <v>3</v>
      </c>
      <c r="AX122" s="116">
        <v>3</v>
      </c>
      <c r="AY122" s="116">
        <v>1</v>
      </c>
      <c r="AZ122" s="116">
        <v>0</v>
      </c>
      <c r="BA122" s="116">
        <v>2</v>
      </c>
      <c r="BB122" s="116">
        <v>1</v>
      </c>
      <c r="BC122" s="116">
        <v>10</v>
      </c>
      <c r="BD122" s="116">
        <v>6</v>
      </c>
      <c r="BE122" s="116">
        <v>1</v>
      </c>
      <c r="BF122" s="116">
        <v>0</v>
      </c>
      <c r="BG122" s="116">
        <v>3</v>
      </c>
      <c r="BH122" s="116">
        <v>1</v>
      </c>
      <c r="BI122" s="116">
        <v>1</v>
      </c>
      <c r="BJ122" s="116">
        <v>1</v>
      </c>
      <c r="BK122" s="116"/>
      <c r="BL122" s="116"/>
      <c r="BM122" s="116"/>
      <c r="BN122" s="116"/>
      <c r="BO122" s="116"/>
      <c r="BP122" s="116"/>
      <c r="BQ122" s="116">
        <v>1</v>
      </c>
      <c r="BR122" s="116">
        <v>1</v>
      </c>
      <c r="BS122" s="116">
        <v>1</v>
      </c>
      <c r="BT122" s="116">
        <v>0</v>
      </c>
      <c r="BU122" s="116"/>
      <c r="BV122" s="116"/>
      <c r="BW122" s="116"/>
      <c r="BX122" s="116"/>
      <c r="BY122" s="117"/>
      <c r="BZ122" s="117"/>
      <c r="CA122" s="117">
        <v>4</v>
      </c>
      <c r="CB122" s="117">
        <v>3</v>
      </c>
      <c r="CC122" s="117">
        <v>13</v>
      </c>
      <c r="CD122" s="117">
        <v>8</v>
      </c>
      <c r="CE122" s="117">
        <v>2</v>
      </c>
      <c r="CF122" s="117">
        <v>0</v>
      </c>
      <c r="CG122" s="117">
        <v>2</v>
      </c>
      <c r="CH122" s="117">
        <v>1</v>
      </c>
      <c r="CI122" s="117">
        <v>2</v>
      </c>
      <c r="CJ122" s="117">
        <v>1</v>
      </c>
      <c r="CK122" s="50">
        <f t="shared" si="221"/>
        <v>23</v>
      </c>
      <c r="CL122" s="50">
        <f t="shared" si="221"/>
        <v>13</v>
      </c>
      <c r="CM122" s="50">
        <f t="shared" si="222"/>
        <v>23</v>
      </c>
      <c r="CN122" s="50">
        <f t="shared" si="222"/>
        <v>13</v>
      </c>
      <c r="CO122" s="147" t="str">
        <f t="shared" si="160"/>
        <v>Mire</v>
      </c>
      <c r="CP122" s="147" t="str">
        <f t="shared" si="161"/>
        <v>Mire</v>
      </c>
      <c r="CQ122" s="147" t="str">
        <f t="shared" si="162"/>
        <v>Mire</v>
      </c>
      <c r="CR122" s="148" t="str">
        <f t="shared" si="163"/>
        <v>Mire</v>
      </c>
    </row>
    <row r="123" spans="1:96" ht="14.1" customHeight="1">
      <c r="A123" s="3" t="s">
        <v>623</v>
      </c>
      <c r="B123" s="40" t="s">
        <v>1220</v>
      </c>
      <c r="C123" s="119" t="s">
        <v>678</v>
      </c>
      <c r="D123" s="119">
        <v>38</v>
      </c>
      <c r="E123" s="119" t="s">
        <v>679</v>
      </c>
      <c r="F123" s="37" t="s">
        <v>297</v>
      </c>
      <c r="G123" s="1" t="s">
        <v>297</v>
      </c>
      <c r="H123" s="124" t="s">
        <v>621</v>
      </c>
      <c r="I123" s="124" t="s">
        <v>624</v>
      </c>
      <c r="J123" s="121" t="s">
        <v>352</v>
      </c>
      <c r="K123" s="121" t="s">
        <v>353</v>
      </c>
      <c r="L123" s="1" t="s">
        <v>300</v>
      </c>
      <c r="M123" s="38" t="s">
        <v>50</v>
      </c>
      <c r="N123" s="38" t="s">
        <v>315</v>
      </c>
      <c r="O123" s="38" t="s">
        <v>619</v>
      </c>
      <c r="P123" s="38" t="s">
        <v>303</v>
      </c>
      <c r="Q123" s="143">
        <f t="shared" si="164"/>
        <v>1</v>
      </c>
      <c r="R123" s="143">
        <f t="shared" si="164"/>
        <v>0</v>
      </c>
      <c r="S123" s="114"/>
      <c r="T123" s="114"/>
      <c r="U123" s="60"/>
      <c r="V123" s="60"/>
      <c r="W123" s="60"/>
      <c r="X123" s="60"/>
      <c r="Y123" s="115"/>
      <c r="Z123" s="115"/>
      <c r="AA123" s="115">
        <v>1</v>
      </c>
      <c r="AB123" s="115">
        <v>0</v>
      </c>
      <c r="AC123" s="115"/>
      <c r="AD123" s="115"/>
      <c r="AE123" s="110">
        <f t="shared" si="223"/>
        <v>1</v>
      </c>
      <c r="AF123" s="110">
        <f t="shared" si="224"/>
        <v>0</v>
      </c>
      <c r="AG123" s="118"/>
      <c r="AH123" s="118"/>
      <c r="AI123" s="118"/>
      <c r="AJ123" s="118"/>
      <c r="AK123" s="118"/>
      <c r="AL123" s="118"/>
      <c r="AM123" s="111">
        <f t="shared" si="225"/>
        <v>0</v>
      </c>
      <c r="AN123" s="111">
        <f t="shared" si="226"/>
        <v>0</v>
      </c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>
        <v>1</v>
      </c>
      <c r="BV123" s="116">
        <v>0</v>
      </c>
      <c r="BW123" s="116"/>
      <c r="BX123" s="116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>
        <v>1</v>
      </c>
      <c r="CJ123" s="117">
        <v>0</v>
      </c>
      <c r="CK123" s="50">
        <f t="shared" si="221"/>
        <v>1</v>
      </c>
      <c r="CL123" s="50">
        <f t="shared" si="221"/>
        <v>0</v>
      </c>
      <c r="CM123" s="50">
        <f t="shared" si="222"/>
        <v>1</v>
      </c>
      <c r="CN123" s="50">
        <f t="shared" si="222"/>
        <v>0</v>
      </c>
      <c r="CO123" s="147" t="str">
        <f t="shared" si="160"/>
        <v>Mire</v>
      </c>
      <c r="CP123" s="147" t="str">
        <f t="shared" si="161"/>
        <v>Mire</v>
      </c>
      <c r="CQ123" s="147" t="str">
        <f t="shared" si="162"/>
        <v>Mire</v>
      </c>
      <c r="CR123" s="148" t="str">
        <f t="shared" si="163"/>
        <v>Mire</v>
      </c>
    </row>
    <row r="124" spans="1:96" ht="14.1" customHeight="1">
      <c r="A124" s="3" t="s">
        <v>625</v>
      </c>
      <c r="B124" s="40" t="s">
        <v>1220</v>
      </c>
      <c r="C124" s="119" t="s">
        <v>678</v>
      </c>
      <c r="D124" s="119">
        <v>38</v>
      </c>
      <c r="E124" s="119" t="s">
        <v>679</v>
      </c>
      <c r="F124" s="37" t="s">
        <v>297</v>
      </c>
      <c r="G124" s="1" t="s">
        <v>297</v>
      </c>
      <c r="H124" s="124" t="s">
        <v>621</v>
      </c>
      <c r="I124" s="121" t="s">
        <v>626</v>
      </c>
      <c r="J124" s="121" t="s">
        <v>352</v>
      </c>
      <c r="K124" s="121" t="s">
        <v>353</v>
      </c>
      <c r="L124" s="1" t="s">
        <v>300</v>
      </c>
      <c r="M124" s="38" t="s">
        <v>50</v>
      </c>
      <c r="N124" s="38" t="s">
        <v>315</v>
      </c>
      <c r="O124" s="38" t="s">
        <v>619</v>
      </c>
      <c r="P124" s="38" t="s">
        <v>303</v>
      </c>
      <c r="Q124" s="143">
        <f t="shared" si="164"/>
        <v>2</v>
      </c>
      <c r="R124" s="143">
        <f t="shared" si="164"/>
        <v>1</v>
      </c>
      <c r="S124" s="114"/>
      <c r="T124" s="114"/>
      <c r="U124" s="60"/>
      <c r="V124" s="60"/>
      <c r="W124" s="60"/>
      <c r="X124" s="60"/>
      <c r="Y124" s="115"/>
      <c r="Z124" s="115"/>
      <c r="AA124" s="115">
        <v>1</v>
      </c>
      <c r="AB124" s="115">
        <v>0</v>
      </c>
      <c r="AC124" s="115">
        <v>1</v>
      </c>
      <c r="AD124" s="115">
        <v>1</v>
      </c>
      <c r="AE124" s="110">
        <f t="shared" si="223"/>
        <v>2</v>
      </c>
      <c r="AF124" s="110">
        <f t="shared" si="224"/>
        <v>1</v>
      </c>
      <c r="AG124" s="118"/>
      <c r="AH124" s="118"/>
      <c r="AI124" s="118"/>
      <c r="AJ124" s="118"/>
      <c r="AK124" s="118"/>
      <c r="AL124" s="118"/>
      <c r="AM124" s="111">
        <f t="shared" si="225"/>
        <v>0</v>
      </c>
      <c r="AN124" s="111">
        <f t="shared" si="226"/>
        <v>0</v>
      </c>
      <c r="AO124" s="116"/>
      <c r="AP124" s="116"/>
      <c r="AQ124" s="116"/>
      <c r="AR124" s="116"/>
      <c r="AS124" s="116"/>
      <c r="AT124" s="116"/>
      <c r="AU124" s="116"/>
      <c r="AV124" s="116"/>
      <c r="AW124" s="116">
        <v>1</v>
      </c>
      <c r="AX124" s="116">
        <v>1</v>
      </c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>
        <v>1</v>
      </c>
      <c r="BN124" s="116">
        <v>0</v>
      </c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7"/>
      <c r="BZ124" s="117"/>
      <c r="CA124" s="117"/>
      <c r="CB124" s="117"/>
      <c r="CC124" s="117">
        <v>1</v>
      </c>
      <c r="CD124" s="117">
        <v>1</v>
      </c>
      <c r="CE124" s="117"/>
      <c r="CF124" s="117"/>
      <c r="CG124" s="117"/>
      <c r="CH124" s="117"/>
      <c r="CI124" s="117">
        <v>1</v>
      </c>
      <c r="CJ124" s="117">
        <v>0</v>
      </c>
      <c r="CK124" s="50">
        <f t="shared" si="221"/>
        <v>2</v>
      </c>
      <c r="CL124" s="50">
        <f t="shared" si="221"/>
        <v>1</v>
      </c>
      <c r="CM124" s="50">
        <f t="shared" si="222"/>
        <v>2</v>
      </c>
      <c r="CN124" s="50">
        <f t="shared" si="222"/>
        <v>1</v>
      </c>
      <c r="CO124" s="147" t="str">
        <f t="shared" si="160"/>
        <v>Mire</v>
      </c>
      <c r="CP124" s="147" t="str">
        <f t="shared" si="161"/>
        <v>Mire</v>
      </c>
      <c r="CQ124" s="147" t="str">
        <f t="shared" si="162"/>
        <v>Mire</v>
      </c>
      <c r="CR124" s="148" t="str">
        <f t="shared" si="163"/>
        <v>Mire</v>
      </c>
    </row>
    <row r="125" spans="1:96" ht="14.1" customHeight="1">
      <c r="A125" s="3" t="s">
        <v>627</v>
      </c>
      <c r="B125" s="40" t="s">
        <v>1220</v>
      </c>
      <c r="C125" s="27" t="s">
        <v>678</v>
      </c>
      <c r="D125" s="31">
        <v>38</v>
      </c>
      <c r="E125" s="119" t="s">
        <v>679</v>
      </c>
      <c r="F125" s="37" t="s">
        <v>297</v>
      </c>
      <c r="G125" s="1" t="s">
        <v>297</v>
      </c>
      <c r="H125" s="124" t="s">
        <v>621</v>
      </c>
      <c r="I125" s="124" t="s">
        <v>628</v>
      </c>
      <c r="J125" s="2" t="s">
        <v>352</v>
      </c>
      <c r="K125" s="2" t="s">
        <v>353</v>
      </c>
      <c r="L125" s="1" t="s">
        <v>300</v>
      </c>
      <c r="M125" s="38" t="s">
        <v>50</v>
      </c>
      <c r="N125" s="38" t="s">
        <v>315</v>
      </c>
      <c r="O125" s="38" t="s">
        <v>619</v>
      </c>
      <c r="P125" s="38" t="s">
        <v>303</v>
      </c>
      <c r="Q125" s="143">
        <f t="shared" si="164"/>
        <v>1</v>
      </c>
      <c r="R125" s="143">
        <f t="shared" si="164"/>
        <v>0</v>
      </c>
      <c r="S125" s="114"/>
      <c r="T125" s="114"/>
      <c r="U125" s="60"/>
      <c r="V125" s="60"/>
      <c r="W125" s="60"/>
      <c r="X125" s="60"/>
      <c r="Y125" s="115"/>
      <c r="Z125" s="115"/>
      <c r="AA125" s="115"/>
      <c r="AB125" s="115"/>
      <c r="AC125" s="115">
        <v>1</v>
      </c>
      <c r="AD125" s="115">
        <v>0</v>
      </c>
      <c r="AE125" s="110">
        <f t="shared" si="223"/>
        <v>1</v>
      </c>
      <c r="AF125" s="110">
        <f t="shared" si="224"/>
        <v>0</v>
      </c>
      <c r="AG125" s="118"/>
      <c r="AH125" s="118"/>
      <c r="AI125" s="118"/>
      <c r="AJ125" s="118"/>
      <c r="AK125" s="118"/>
      <c r="AL125" s="118"/>
      <c r="AM125" s="111">
        <f t="shared" si="225"/>
        <v>0</v>
      </c>
      <c r="AN125" s="111">
        <f t="shared" si="226"/>
        <v>0</v>
      </c>
      <c r="AO125" s="116"/>
      <c r="AP125" s="116"/>
      <c r="AQ125" s="116"/>
      <c r="AR125" s="116"/>
      <c r="AS125" s="116"/>
      <c r="AT125" s="116"/>
      <c r="AU125" s="116"/>
      <c r="AV125" s="116"/>
      <c r="AW125" s="116">
        <v>1</v>
      </c>
      <c r="AX125" s="116">
        <v>0</v>
      </c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7"/>
      <c r="BZ125" s="117"/>
      <c r="CA125" s="117"/>
      <c r="CB125" s="117"/>
      <c r="CC125" s="117">
        <v>1</v>
      </c>
      <c r="CD125" s="117">
        <v>0</v>
      </c>
      <c r="CE125" s="117"/>
      <c r="CF125" s="117"/>
      <c r="CG125" s="117"/>
      <c r="CH125" s="117"/>
      <c r="CI125" s="117"/>
      <c r="CJ125" s="117"/>
      <c r="CK125" s="50">
        <f t="shared" si="221"/>
        <v>1</v>
      </c>
      <c r="CL125" s="50">
        <f t="shared" si="221"/>
        <v>0</v>
      </c>
      <c r="CM125" s="50">
        <f t="shared" si="222"/>
        <v>1</v>
      </c>
      <c r="CN125" s="50">
        <f t="shared" si="222"/>
        <v>0</v>
      </c>
      <c r="CO125" s="147" t="str">
        <f t="shared" si="160"/>
        <v>Mire</v>
      </c>
      <c r="CP125" s="147" t="str">
        <f t="shared" si="161"/>
        <v>Mire</v>
      </c>
      <c r="CQ125" s="147" t="str">
        <f t="shared" si="162"/>
        <v>Mire</v>
      </c>
      <c r="CR125" s="148" t="str">
        <f t="shared" si="163"/>
        <v>Mire</v>
      </c>
    </row>
    <row r="126" spans="1:96" ht="14.1" customHeight="1">
      <c r="A126" s="3" t="s">
        <v>629</v>
      </c>
      <c r="B126" s="40" t="s">
        <v>1220</v>
      </c>
      <c r="C126" s="119" t="s">
        <v>678</v>
      </c>
      <c r="D126" s="31">
        <v>38</v>
      </c>
      <c r="E126" s="119" t="s">
        <v>679</v>
      </c>
      <c r="F126" s="37" t="s">
        <v>297</v>
      </c>
      <c r="G126" s="1" t="s">
        <v>297</v>
      </c>
      <c r="H126" s="124" t="s">
        <v>621</v>
      </c>
      <c r="I126" s="124" t="s">
        <v>630</v>
      </c>
      <c r="J126" s="2" t="s">
        <v>352</v>
      </c>
      <c r="K126" s="2" t="s">
        <v>353</v>
      </c>
      <c r="L126" s="1" t="s">
        <v>300</v>
      </c>
      <c r="M126" s="38" t="s">
        <v>50</v>
      </c>
      <c r="N126" s="38" t="s">
        <v>315</v>
      </c>
      <c r="O126" s="38" t="s">
        <v>619</v>
      </c>
      <c r="P126" s="38" t="s">
        <v>303</v>
      </c>
      <c r="Q126" s="143">
        <f t="shared" si="164"/>
        <v>2</v>
      </c>
      <c r="R126" s="143">
        <f t="shared" si="164"/>
        <v>2</v>
      </c>
      <c r="S126" s="114"/>
      <c r="T126" s="114"/>
      <c r="U126" s="60"/>
      <c r="V126" s="60"/>
      <c r="W126" s="60"/>
      <c r="X126" s="60"/>
      <c r="Y126" s="115"/>
      <c r="Z126" s="115"/>
      <c r="AA126" s="115">
        <v>1</v>
      </c>
      <c r="AB126" s="115">
        <v>1</v>
      </c>
      <c r="AC126" s="115">
        <v>1</v>
      </c>
      <c r="AD126" s="115">
        <v>1</v>
      </c>
      <c r="AE126" s="110">
        <f t="shared" si="223"/>
        <v>2</v>
      </c>
      <c r="AF126" s="110">
        <f t="shared" si="224"/>
        <v>2</v>
      </c>
      <c r="AG126" s="118"/>
      <c r="AH126" s="118"/>
      <c r="AI126" s="118"/>
      <c r="AJ126" s="118"/>
      <c r="AK126" s="118"/>
      <c r="AL126" s="118"/>
      <c r="AM126" s="111">
        <f t="shared" si="225"/>
        <v>0</v>
      </c>
      <c r="AN126" s="111">
        <f t="shared" si="226"/>
        <v>0</v>
      </c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>
        <v>1</v>
      </c>
      <c r="BB126" s="116">
        <v>1</v>
      </c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>
        <v>1</v>
      </c>
      <c r="BR126" s="116">
        <v>1</v>
      </c>
      <c r="BS126" s="116"/>
      <c r="BT126" s="116"/>
      <c r="BU126" s="116"/>
      <c r="BV126" s="116"/>
      <c r="BW126" s="116"/>
      <c r="BX126" s="116"/>
      <c r="BY126" s="117"/>
      <c r="BZ126" s="117"/>
      <c r="CA126" s="117"/>
      <c r="CB126" s="117"/>
      <c r="CC126" s="117">
        <v>1</v>
      </c>
      <c r="CD126" s="117">
        <v>1</v>
      </c>
      <c r="CE126" s="117"/>
      <c r="CF126" s="117"/>
      <c r="CG126" s="117"/>
      <c r="CH126" s="117"/>
      <c r="CI126" s="117">
        <v>1</v>
      </c>
      <c r="CJ126" s="117">
        <v>1</v>
      </c>
      <c r="CK126" s="50">
        <f t="shared" si="221"/>
        <v>2</v>
      </c>
      <c r="CL126" s="50">
        <f t="shared" si="221"/>
        <v>2</v>
      </c>
      <c r="CM126" s="50">
        <f t="shared" si="222"/>
        <v>2</v>
      </c>
      <c r="CN126" s="50">
        <f t="shared" si="222"/>
        <v>2</v>
      </c>
      <c r="CO126" s="147" t="str">
        <f t="shared" si="160"/>
        <v>Mire</v>
      </c>
      <c r="CP126" s="147" t="str">
        <f t="shared" si="161"/>
        <v>Mire</v>
      </c>
      <c r="CQ126" s="147" t="str">
        <f t="shared" si="162"/>
        <v>Mire</v>
      </c>
      <c r="CR126" s="148" t="str">
        <f t="shared" si="163"/>
        <v>Mire</v>
      </c>
    </row>
    <row r="127" spans="1:96" ht="14.1" customHeight="1">
      <c r="A127" s="3" t="s">
        <v>631</v>
      </c>
      <c r="B127" s="40" t="s">
        <v>632</v>
      </c>
      <c r="C127" s="119" t="s">
        <v>678</v>
      </c>
      <c r="D127" s="31">
        <v>53</v>
      </c>
      <c r="E127" s="119" t="s">
        <v>679</v>
      </c>
      <c r="F127" s="37" t="s">
        <v>297</v>
      </c>
      <c r="G127" s="1" t="s">
        <v>297</v>
      </c>
      <c r="H127" s="124" t="s">
        <v>621</v>
      </c>
      <c r="I127" s="124" t="s">
        <v>633</v>
      </c>
      <c r="J127" s="2" t="s">
        <v>352</v>
      </c>
      <c r="K127" s="2" t="s">
        <v>353</v>
      </c>
      <c r="L127" s="1" t="s">
        <v>300</v>
      </c>
      <c r="M127" s="38" t="s">
        <v>301</v>
      </c>
      <c r="N127" s="38" t="s">
        <v>302</v>
      </c>
      <c r="O127" s="38"/>
      <c r="P127" s="38" t="s">
        <v>303</v>
      </c>
      <c r="Q127" s="143">
        <f t="shared" si="164"/>
        <v>15</v>
      </c>
      <c r="R127" s="143">
        <f t="shared" si="164"/>
        <v>12</v>
      </c>
      <c r="S127" s="114">
        <v>1</v>
      </c>
      <c r="T127" s="114">
        <v>0</v>
      </c>
      <c r="U127" s="60"/>
      <c r="V127" s="60"/>
      <c r="W127" s="60"/>
      <c r="X127" s="60"/>
      <c r="Y127" s="115"/>
      <c r="Z127" s="115"/>
      <c r="AA127" s="115">
        <v>2</v>
      </c>
      <c r="AB127" s="115">
        <v>2</v>
      </c>
      <c r="AC127" s="115">
        <v>5</v>
      </c>
      <c r="AD127" s="115">
        <v>4</v>
      </c>
      <c r="AE127" s="110">
        <f t="shared" ref="AE127:AE128" si="227">Y127+AA127+AC127</f>
        <v>7</v>
      </c>
      <c r="AF127" s="110">
        <f t="shared" ref="AF127:AF128" si="228">Z127+AB127+AD127</f>
        <v>6</v>
      </c>
      <c r="AG127" s="118"/>
      <c r="AH127" s="118"/>
      <c r="AI127" s="118"/>
      <c r="AJ127" s="118"/>
      <c r="AK127" s="118">
        <v>8</v>
      </c>
      <c r="AL127" s="118">
        <v>6</v>
      </c>
      <c r="AM127" s="111">
        <f t="shared" ref="AM127:AM128" si="229">AG127+AI127+AK127</f>
        <v>8</v>
      </c>
      <c r="AN127" s="111">
        <f t="shared" ref="AN127:AN128" si="230">AH127+AJ127+AL127</f>
        <v>6</v>
      </c>
      <c r="AO127" s="116"/>
      <c r="AP127" s="116"/>
      <c r="AQ127" s="116"/>
      <c r="AR127" s="116"/>
      <c r="AS127" s="116"/>
      <c r="AT127" s="116"/>
      <c r="AU127" s="116">
        <v>1</v>
      </c>
      <c r="AV127" s="116">
        <v>1</v>
      </c>
      <c r="AW127" s="116">
        <v>2</v>
      </c>
      <c r="AX127" s="116">
        <v>1</v>
      </c>
      <c r="AY127" s="116">
        <v>4</v>
      </c>
      <c r="AZ127" s="116">
        <v>3</v>
      </c>
      <c r="BA127" s="116">
        <v>2</v>
      </c>
      <c r="BB127" s="116">
        <v>2</v>
      </c>
      <c r="BC127" s="116">
        <v>1</v>
      </c>
      <c r="BD127" s="116">
        <v>1</v>
      </c>
      <c r="BE127" s="116">
        <v>1</v>
      </c>
      <c r="BF127" s="116">
        <v>1</v>
      </c>
      <c r="BG127" s="116"/>
      <c r="BH127" s="116"/>
      <c r="BI127" s="116"/>
      <c r="BJ127" s="116"/>
      <c r="BK127" s="116">
        <v>1</v>
      </c>
      <c r="BL127" s="116">
        <v>1</v>
      </c>
      <c r="BM127" s="116"/>
      <c r="BN127" s="116"/>
      <c r="BO127" s="116">
        <v>1</v>
      </c>
      <c r="BP127" s="116">
        <v>0</v>
      </c>
      <c r="BQ127" s="116">
        <v>2</v>
      </c>
      <c r="BR127" s="116">
        <v>2</v>
      </c>
      <c r="BS127" s="116"/>
      <c r="BT127" s="116"/>
      <c r="BU127" s="116"/>
      <c r="BV127" s="116"/>
      <c r="BW127" s="116"/>
      <c r="BX127" s="116"/>
      <c r="BY127" s="117">
        <v>3</v>
      </c>
      <c r="BZ127" s="117">
        <v>3</v>
      </c>
      <c r="CA127" s="117">
        <v>3</v>
      </c>
      <c r="CB127" s="117">
        <v>1</v>
      </c>
      <c r="CC127" s="117">
        <v>1</v>
      </c>
      <c r="CD127" s="117">
        <v>1</v>
      </c>
      <c r="CE127" s="117">
        <v>2</v>
      </c>
      <c r="CF127" s="117">
        <v>2</v>
      </c>
      <c r="CG127" s="117">
        <v>3</v>
      </c>
      <c r="CH127" s="117">
        <v>3</v>
      </c>
      <c r="CI127" s="117">
        <v>3</v>
      </c>
      <c r="CJ127" s="117">
        <v>2</v>
      </c>
      <c r="CK127" s="50">
        <f t="shared" si="221"/>
        <v>15</v>
      </c>
      <c r="CL127" s="50">
        <f t="shared" si="221"/>
        <v>12</v>
      </c>
      <c r="CM127" s="50">
        <f t="shared" si="222"/>
        <v>15</v>
      </c>
      <c r="CN127" s="50">
        <f t="shared" si="222"/>
        <v>12</v>
      </c>
      <c r="CO127" s="147" t="str">
        <f t="shared" si="160"/>
        <v>Mire</v>
      </c>
      <c r="CP127" s="147" t="str">
        <f t="shared" si="161"/>
        <v>Mire</v>
      </c>
      <c r="CQ127" s="147" t="str">
        <f t="shared" si="162"/>
        <v>Mire</v>
      </c>
      <c r="CR127" s="148" t="str">
        <f t="shared" si="163"/>
        <v>Mire</v>
      </c>
    </row>
    <row r="128" spans="1:96" ht="14.1" customHeight="1">
      <c r="A128" s="3" t="s">
        <v>634</v>
      </c>
      <c r="B128" s="40" t="s">
        <v>632</v>
      </c>
      <c r="C128" s="119" t="s">
        <v>678</v>
      </c>
      <c r="D128" s="31">
        <v>53</v>
      </c>
      <c r="E128" s="119" t="s">
        <v>679</v>
      </c>
      <c r="F128" s="37" t="s">
        <v>297</v>
      </c>
      <c r="G128" s="1" t="s">
        <v>297</v>
      </c>
      <c r="H128" s="124" t="s">
        <v>621</v>
      </c>
      <c r="I128" s="2" t="s">
        <v>635</v>
      </c>
      <c r="J128" s="2" t="s">
        <v>352</v>
      </c>
      <c r="K128" s="2" t="s">
        <v>353</v>
      </c>
      <c r="L128" s="1" t="s">
        <v>300</v>
      </c>
      <c r="M128" s="38" t="s">
        <v>301</v>
      </c>
      <c r="N128" s="38" t="s">
        <v>315</v>
      </c>
      <c r="O128" s="41" t="s">
        <v>631</v>
      </c>
      <c r="P128" s="38" t="s">
        <v>303</v>
      </c>
      <c r="Q128" s="143">
        <f t="shared" si="164"/>
        <v>4</v>
      </c>
      <c r="R128" s="143">
        <f t="shared" si="164"/>
        <v>2</v>
      </c>
      <c r="S128" s="114"/>
      <c r="T128" s="114"/>
      <c r="U128" s="60"/>
      <c r="V128" s="60"/>
      <c r="W128" s="60"/>
      <c r="X128" s="60"/>
      <c r="Y128" s="115"/>
      <c r="Z128" s="115"/>
      <c r="AA128" s="115"/>
      <c r="AB128" s="115"/>
      <c r="AC128" s="115">
        <v>2</v>
      </c>
      <c r="AD128" s="115">
        <v>1</v>
      </c>
      <c r="AE128" s="110">
        <f t="shared" si="227"/>
        <v>2</v>
      </c>
      <c r="AF128" s="110">
        <f t="shared" si="228"/>
        <v>1</v>
      </c>
      <c r="AG128" s="118"/>
      <c r="AH128" s="118"/>
      <c r="AI128" s="118"/>
      <c r="AJ128" s="118"/>
      <c r="AK128" s="118">
        <v>2</v>
      </c>
      <c r="AL128" s="118">
        <v>1</v>
      </c>
      <c r="AM128" s="111">
        <f t="shared" si="229"/>
        <v>2</v>
      </c>
      <c r="AN128" s="111">
        <f t="shared" si="230"/>
        <v>1</v>
      </c>
      <c r="AO128" s="116"/>
      <c r="AP128" s="116"/>
      <c r="AQ128" s="116"/>
      <c r="AR128" s="116"/>
      <c r="AS128" s="116"/>
      <c r="AT128" s="116"/>
      <c r="AU128" s="116"/>
      <c r="AV128" s="116"/>
      <c r="AW128" s="116">
        <v>1</v>
      </c>
      <c r="AX128" s="116">
        <v>0</v>
      </c>
      <c r="AY128" s="116"/>
      <c r="AZ128" s="116"/>
      <c r="BA128" s="116"/>
      <c r="BB128" s="116"/>
      <c r="BC128" s="116"/>
      <c r="BD128" s="116"/>
      <c r="BE128" s="116"/>
      <c r="BF128" s="116"/>
      <c r="BG128" s="116">
        <v>2</v>
      </c>
      <c r="BH128" s="116">
        <v>1</v>
      </c>
      <c r="BI128" s="116"/>
      <c r="BJ128" s="116"/>
      <c r="BK128" s="116"/>
      <c r="BL128" s="116"/>
      <c r="BM128" s="116">
        <v>1</v>
      </c>
      <c r="BN128" s="116">
        <v>1</v>
      </c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7">
        <v>1</v>
      </c>
      <c r="BZ128" s="117">
        <v>0</v>
      </c>
      <c r="CA128" s="117"/>
      <c r="CB128" s="117"/>
      <c r="CC128" s="117"/>
      <c r="CD128" s="117"/>
      <c r="CE128" s="117">
        <v>2</v>
      </c>
      <c r="CF128" s="117">
        <v>1</v>
      </c>
      <c r="CG128" s="117"/>
      <c r="CH128" s="117"/>
      <c r="CI128" s="117">
        <v>1</v>
      </c>
      <c r="CJ128" s="117">
        <v>1</v>
      </c>
      <c r="CK128" s="50">
        <f t="shared" si="221"/>
        <v>4</v>
      </c>
      <c r="CL128" s="50">
        <f t="shared" si="221"/>
        <v>2</v>
      </c>
      <c r="CM128" s="50">
        <f t="shared" si="222"/>
        <v>4</v>
      </c>
      <c r="CN128" s="50">
        <f t="shared" si="222"/>
        <v>2</v>
      </c>
      <c r="CO128" s="147" t="str">
        <f t="shared" si="160"/>
        <v>Mire</v>
      </c>
      <c r="CP128" s="147" t="str">
        <f t="shared" si="161"/>
        <v>Mire</v>
      </c>
      <c r="CQ128" s="147" t="str">
        <f t="shared" si="162"/>
        <v>Mire</v>
      </c>
      <c r="CR128" s="148" t="str">
        <f t="shared" si="163"/>
        <v>Mire</v>
      </c>
    </row>
    <row r="129" spans="1:96" ht="14.1" customHeight="1">
      <c r="A129" s="3" t="s">
        <v>636</v>
      </c>
      <c r="B129" s="40" t="s">
        <v>637</v>
      </c>
      <c r="C129" s="119" t="s">
        <v>678</v>
      </c>
      <c r="D129" s="31">
        <v>52</v>
      </c>
      <c r="E129" s="119" t="s">
        <v>679</v>
      </c>
      <c r="F129" s="37" t="s">
        <v>297</v>
      </c>
      <c r="G129" s="1" t="s">
        <v>297</v>
      </c>
      <c r="H129" s="124" t="s">
        <v>638</v>
      </c>
      <c r="I129" s="2" t="s">
        <v>639</v>
      </c>
      <c r="J129" s="2" t="s">
        <v>352</v>
      </c>
      <c r="K129" s="2" t="s">
        <v>353</v>
      </c>
      <c r="L129" s="1" t="s">
        <v>300</v>
      </c>
      <c r="M129" s="38" t="s">
        <v>301</v>
      </c>
      <c r="N129" s="38" t="s">
        <v>315</v>
      </c>
      <c r="O129" s="41" t="s">
        <v>640</v>
      </c>
      <c r="P129" s="38" t="s">
        <v>303</v>
      </c>
      <c r="Q129" s="143">
        <f t="shared" si="164"/>
        <v>2</v>
      </c>
      <c r="R129" s="143">
        <f t="shared" si="164"/>
        <v>0</v>
      </c>
      <c r="S129" s="114"/>
      <c r="T129" s="114"/>
      <c r="U129" s="60"/>
      <c r="V129" s="60"/>
      <c r="W129" s="60"/>
      <c r="X129" s="60"/>
      <c r="Y129" s="115"/>
      <c r="Z129" s="115"/>
      <c r="AA129" s="115"/>
      <c r="AB129" s="115"/>
      <c r="AC129" s="115"/>
      <c r="AD129" s="115"/>
      <c r="AE129" s="110">
        <f t="shared" ref="AE129:AE132" si="231">Y129+AA129+AC129</f>
        <v>0</v>
      </c>
      <c r="AF129" s="110">
        <f t="shared" ref="AF129:AF132" si="232">Z129+AB129+AD129</f>
        <v>0</v>
      </c>
      <c r="AG129" s="118">
        <v>1</v>
      </c>
      <c r="AH129" s="118">
        <v>0</v>
      </c>
      <c r="AI129" s="118">
        <v>1</v>
      </c>
      <c r="AJ129" s="118">
        <v>0</v>
      </c>
      <c r="AK129" s="118"/>
      <c r="AL129" s="118"/>
      <c r="AM129" s="111">
        <f t="shared" ref="AM129:AM132" si="233">AG129+AI129+AK129</f>
        <v>2</v>
      </c>
      <c r="AN129" s="111">
        <f t="shared" ref="AN129:AN132" si="234">AH129+AJ129+AL129</f>
        <v>0</v>
      </c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>
        <v>1</v>
      </c>
      <c r="BH129" s="116">
        <v>0</v>
      </c>
      <c r="BI129" s="116"/>
      <c r="BJ129" s="116"/>
      <c r="BK129" s="116">
        <v>1</v>
      </c>
      <c r="BL129" s="116">
        <v>0</v>
      </c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7"/>
      <c r="BZ129" s="117"/>
      <c r="CA129" s="117"/>
      <c r="CB129" s="117"/>
      <c r="CC129" s="117"/>
      <c r="CD129" s="117"/>
      <c r="CE129" s="117"/>
      <c r="CF129" s="117"/>
      <c r="CG129" s="117">
        <v>2</v>
      </c>
      <c r="CH129" s="117">
        <v>0</v>
      </c>
      <c r="CI129" s="117"/>
      <c r="CJ129" s="117"/>
      <c r="CK129" s="50">
        <f t="shared" si="221"/>
        <v>2</v>
      </c>
      <c r="CL129" s="50">
        <f t="shared" si="221"/>
        <v>0</v>
      </c>
      <c r="CM129" s="50">
        <f t="shared" si="222"/>
        <v>2</v>
      </c>
      <c r="CN129" s="50">
        <f t="shared" si="222"/>
        <v>0</v>
      </c>
      <c r="CO129" s="147" t="str">
        <f t="shared" si="160"/>
        <v>Mire</v>
      </c>
      <c r="CP129" s="147" t="str">
        <f t="shared" si="161"/>
        <v>Mire</v>
      </c>
      <c r="CQ129" s="147" t="str">
        <f t="shared" si="162"/>
        <v>Mire</v>
      </c>
      <c r="CR129" s="148" t="str">
        <f t="shared" si="163"/>
        <v>Mire</v>
      </c>
    </row>
    <row r="130" spans="1:96" ht="14.1" customHeight="1">
      <c r="A130" s="3" t="s">
        <v>641</v>
      </c>
      <c r="B130" s="40" t="s">
        <v>637</v>
      </c>
      <c r="C130" s="119" t="s">
        <v>678</v>
      </c>
      <c r="D130" s="31">
        <v>52</v>
      </c>
      <c r="E130" s="119" t="s">
        <v>679</v>
      </c>
      <c r="F130" s="37" t="s">
        <v>297</v>
      </c>
      <c r="G130" s="1" t="s">
        <v>297</v>
      </c>
      <c r="H130" s="124" t="s">
        <v>638</v>
      </c>
      <c r="I130" s="2" t="s">
        <v>642</v>
      </c>
      <c r="J130" s="2" t="s">
        <v>352</v>
      </c>
      <c r="K130" s="2" t="s">
        <v>353</v>
      </c>
      <c r="L130" s="1" t="s">
        <v>300</v>
      </c>
      <c r="M130" s="38" t="s">
        <v>50</v>
      </c>
      <c r="N130" s="38" t="s">
        <v>315</v>
      </c>
      <c r="O130" s="38" t="s">
        <v>640</v>
      </c>
      <c r="P130" s="38" t="s">
        <v>303</v>
      </c>
      <c r="Q130" s="143">
        <f t="shared" si="164"/>
        <v>1</v>
      </c>
      <c r="R130" s="143">
        <f t="shared" si="164"/>
        <v>0</v>
      </c>
      <c r="S130" s="114"/>
      <c r="T130" s="114"/>
      <c r="U130" s="60"/>
      <c r="V130" s="60"/>
      <c r="W130" s="60"/>
      <c r="X130" s="60"/>
      <c r="Y130" s="115"/>
      <c r="Z130" s="115"/>
      <c r="AA130" s="115">
        <v>1</v>
      </c>
      <c r="AB130" s="115">
        <v>0</v>
      </c>
      <c r="AC130" s="115"/>
      <c r="AD130" s="115"/>
      <c r="AE130" s="110">
        <f t="shared" si="231"/>
        <v>1</v>
      </c>
      <c r="AF130" s="110">
        <f t="shared" si="232"/>
        <v>0</v>
      </c>
      <c r="AG130" s="118"/>
      <c r="AH130" s="118"/>
      <c r="AI130" s="118"/>
      <c r="AJ130" s="118"/>
      <c r="AK130" s="118"/>
      <c r="AL130" s="118"/>
      <c r="AM130" s="111">
        <f t="shared" si="233"/>
        <v>0</v>
      </c>
      <c r="AN130" s="111">
        <f t="shared" si="234"/>
        <v>0</v>
      </c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>
        <v>1</v>
      </c>
      <c r="BJ130" s="116">
        <v>0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7"/>
      <c r="BZ130" s="117"/>
      <c r="CA130" s="117"/>
      <c r="CB130" s="117"/>
      <c r="CC130" s="117"/>
      <c r="CD130" s="117"/>
      <c r="CE130" s="117"/>
      <c r="CF130" s="117"/>
      <c r="CG130" s="117">
        <v>1</v>
      </c>
      <c r="CH130" s="117">
        <v>0</v>
      </c>
      <c r="CI130" s="117"/>
      <c r="CJ130" s="117"/>
      <c r="CK130" s="50">
        <f t="shared" si="221"/>
        <v>1</v>
      </c>
      <c r="CL130" s="50">
        <f t="shared" si="221"/>
        <v>0</v>
      </c>
      <c r="CM130" s="50">
        <f t="shared" si="222"/>
        <v>1</v>
      </c>
      <c r="CN130" s="50">
        <f t="shared" si="222"/>
        <v>0</v>
      </c>
      <c r="CO130" s="147" t="str">
        <f t="shared" si="160"/>
        <v>Mire</v>
      </c>
      <c r="CP130" s="147" t="str">
        <f t="shared" si="161"/>
        <v>Mire</v>
      </c>
      <c r="CQ130" s="147" t="str">
        <f t="shared" si="162"/>
        <v>Mire</v>
      </c>
      <c r="CR130" s="148" t="str">
        <f t="shared" si="163"/>
        <v>Mire</v>
      </c>
    </row>
    <row r="131" spans="1:96" ht="14.1" customHeight="1">
      <c r="A131" s="3" t="s">
        <v>640</v>
      </c>
      <c r="B131" s="40" t="s">
        <v>637</v>
      </c>
      <c r="C131" s="119" t="s">
        <v>678</v>
      </c>
      <c r="D131" s="31">
        <v>52</v>
      </c>
      <c r="E131" s="119" t="s">
        <v>679</v>
      </c>
      <c r="F131" s="37" t="s">
        <v>297</v>
      </c>
      <c r="G131" s="1" t="s">
        <v>297</v>
      </c>
      <c r="H131" s="124" t="s">
        <v>638</v>
      </c>
      <c r="I131" s="124" t="s">
        <v>643</v>
      </c>
      <c r="J131" s="2" t="s">
        <v>352</v>
      </c>
      <c r="K131" s="2" t="s">
        <v>353</v>
      </c>
      <c r="L131" s="1" t="s">
        <v>300</v>
      </c>
      <c r="M131" s="38" t="s">
        <v>301</v>
      </c>
      <c r="N131" s="38" t="s">
        <v>302</v>
      </c>
      <c r="O131" s="38"/>
      <c r="P131" s="38" t="s">
        <v>303</v>
      </c>
      <c r="Q131" s="143">
        <f t="shared" si="164"/>
        <v>10</v>
      </c>
      <c r="R131" s="143">
        <f t="shared" si="164"/>
        <v>5</v>
      </c>
      <c r="S131" s="114">
        <v>1</v>
      </c>
      <c r="T131" s="114">
        <v>0</v>
      </c>
      <c r="U131" s="60"/>
      <c r="V131" s="60"/>
      <c r="W131" s="60"/>
      <c r="X131" s="60"/>
      <c r="Y131" s="115"/>
      <c r="Z131" s="115"/>
      <c r="AA131" s="115">
        <v>2</v>
      </c>
      <c r="AB131" s="115">
        <v>2</v>
      </c>
      <c r="AC131" s="115">
        <v>1</v>
      </c>
      <c r="AD131" s="115">
        <v>1</v>
      </c>
      <c r="AE131" s="110">
        <f t="shared" si="231"/>
        <v>3</v>
      </c>
      <c r="AF131" s="110">
        <f t="shared" si="232"/>
        <v>3</v>
      </c>
      <c r="AG131" s="118"/>
      <c r="AH131" s="118"/>
      <c r="AI131" s="118">
        <v>1</v>
      </c>
      <c r="AJ131" s="118">
        <v>1</v>
      </c>
      <c r="AK131" s="118">
        <v>6</v>
      </c>
      <c r="AL131" s="118">
        <v>1</v>
      </c>
      <c r="AM131" s="111">
        <f t="shared" si="233"/>
        <v>7</v>
      </c>
      <c r="AN131" s="111">
        <f t="shared" si="234"/>
        <v>2</v>
      </c>
      <c r="AO131" s="116"/>
      <c r="AP131" s="116"/>
      <c r="AQ131" s="116">
        <v>1</v>
      </c>
      <c r="AR131" s="116">
        <v>1</v>
      </c>
      <c r="AS131" s="116"/>
      <c r="AT131" s="116"/>
      <c r="AU131" s="116"/>
      <c r="AV131" s="116"/>
      <c r="AW131" s="116"/>
      <c r="AX131" s="116"/>
      <c r="AY131" s="116">
        <v>1</v>
      </c>
      <c r="AZ131" s="116">
        <v>0</v>
      </c>
      <c r="BA131" s="116">
        <v>1</v>
      </c>
      <c r="BB131" s="116">
        <v>1</v>
      </c>
      <c r="BC131" s="116"/>
      <c r="BD131" s="116"/>
      <c r="BE131" s="116"/>
      <c r="BF131" s="116"/>
      <c r="BG131" s="116"/>
      <c r="BH131" s="116"/>
      <c r="BI131" s="116"/>
      <c r="BJ131" s="116"/>
      <c r="BK131" s="116">
        <v>2</v>
      </c>
      <c r="BL131" s="116">
        <v>1</v>
      </c>
      <c r="BM131" s="116">
        <v>2</v>
      </c>
      <c r="BN131" s="116">
        <v>2</v>
      </c>
      <c r="BO131" s="116">
        <v>2</v>
      </c>
      <c r="BP131" s="116">
        <v>0</v>
      </c>
      <c r="BQ131" s="116"/>
      <c r="BR131" s="116"/>
      <c r="BS131" s="116">
        <v>1</v>
      </c>
      <c r="BT131" s="116">
        <v>0</v>
      </c>
      <c r="BU131" s="116"/>
      <c r="BV131" s="116"/>
      <c r="BW131" s="116"/>
      <c r="BX131" s="116"/>
      <c r="BY131" s="117">
        <v>2</v>
      </c>
      <c r="BZ131" s="117">
        <v>1</v>
      </c>
      <c r="CA131" s="117"/>
      <c r="CB131" s="117"/>
      <c r="CC131" s="117">
        <v>1</v>
      </c>
      <c r="CD131" s="117">
        <v>1</v>
      </c>
      <c r="CE131" s="117">
        <v>1</v>
      </c>
      <c r="CF131" s="117">
        <v>1</v>
      </c>
      <c r="CG131" s="117">
        <v>1</v>
      </c>
      <c r="CH131" s="117">
        <v>0</v>
      </c>
      <c r="CI131" s="117">
        <v>5</v>
      </c>
      <c r="CJ131" s="117">
        <v>2</v>
      </c>
      <c r="CK131" s="50">
        <f t="shared" si="221"/>
        <v>10</v>
      </c>
      <c r="CL131" s="50">
        <f t="shared" si="221"/>
        <v>5</v>
      </c>
      <c r="CM131" s="50">
        <f t="shared" si="222"/>
        <v>10</v>
      </c>
      <c r="CN131" s="50">
        <f t="shared" si="222"/>
        <v>5</v>
      </c>
      <c r="CO131" s="147" t="str">
        <f t="shared" si="160"/>
        <v>Mire</v>
      </c>
      <c r="CP131" s="147" t="str">
        <f t="shared" si="161"/>
        <v>Mire</v>
      </c>
      <c r="CQ131" s="147" t="str">
        <f t="shared" si="162"/>
        <v>Mire</v>
      </c>
      <c r="CR131" s="148" t="str">
        <f t="shared" si="163"/>
        <v>Mire</v>
      </c>
    </row>
    <row r="132" spans="1:96" ht="14.1" customHeight="1">
      <c r="A132" s="3" t="s">
        <v>644</v>
      </c>
      <c r="B132" s="40" t="s">
        <v>637</v>
      </c>
      <c r="C132" s="119" t="s">
        <v>678</v>
      </c>
      <c r="D132" s="31">
        <v>52</v>
      </c>
      <c r="E132" s="119" t="s">
        <v>679</v>
      </c>
      <c r="F132" s="37" t="s">
        <v>297</v>
      </c>
      <c r="G132" s="1" t="s">
        <v>297</v>
      </c>
      <c r="H132" s="124" t="s">
        <v>638</v>
      </c>
      <c r="I132" s="124" t="s">
        <v>645</v>
      </c>
      <c r="J132" s="2" t="s">
        <v>352</v>
      </c>
      <c r="K132" s="2" t="s">
        <v>353</v>
      </c>
      <c r="L132" s="1" t="s">
        <v>300</v>
      </c>
      <c r="M132" s="38" t="s">
        <v>301</v>
      </c>
      <c r="N132" s="38" t="s">
        <v>315</v>
      </c>
      <c r="O132" s="38" t="s">
        <v>640</v>
      </c>
      <c r="P132" s="38" t="s">
        <v>303</v>
      </c>
      <c r="Q132" s="143">
        <f t="shared" si="164"/>
        <v>2</v>
      </c>
      <c r="R132" s="143">
        <f t="shared" si="164"/>
        <v>1</v>
      </c>
      <c r="S132" s="114"/>
      <c r="T132" s="114"/>
      <c r="U132" s="60"/>
      <c r="V132" s="60"/>
      <c r="W132" s="60"/>
      <c r="X132" s="60"/>
      <c r="Y132" s="115"/>
      <c r="Z132" s="115"/>
      <c r="AA132" s="115"/>
      <c r="AB132" s="115"/>
      <c r="AC132" s="115">
        <v>1</v>
      </c>
      <c r="AD132" s="115">
        <v>0</v>
      </c>
      <c r="AE132" s="110">
        <f t="shared" si="231"/>
        <v>1</v>
      </c>
      <c r="AF132" s="110">
        <f t="shared" si="232"/>
        <v>0</v>
      </c>
      <c r="AG132" s="118"/>
      <c r="AH132" s="118"/>
      <c r="AI132" s="118">
        <v>1</v>
      </c>
      <c r="AJ132" s="118">
        <v>1</v>
      </c>
      <c r="AK132" s="118"/>
      <c r="AL132" s="118"/>
      <c r="AM132" s="111">
        <f t="shared" si="233"/>
        <v>1</v>
      </c>
      <c r="AN132" s="111">
        <f t="shared" si="234"/>
        <v>1</v>
      </c>
      <c r="AO132" s="116"/>
      <c r="AP132" s="116"/>
      <c r="AQ132" s="116"/>
      <c r="AR132" s="116"/>
      <c r="AS132" s="116"/>
      <c r="AT132" s="116"/>
      <c r="AU132" s="116"/>
      <c r="AV132" s="116"/>
      <c r="AW132" s="116">
        <v>1</v>
      </c>
      <c r="AX132" s="116">
        <v>0</v>
      </c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>
        <v>1</v>
      </c>
      <c r="BP132" s="116">
        <v>1</v>
      </c>
      <c r="BQ132" s="116"/>
      <c r="BR132" s="116"/>
      <c r="BS132" s="116"/>
      <c r="BT132" s="116"/>
      <c r="BU132" s="116"/>
      <c r="BV132" s="116"/>
      <c r="BW132" s="116"/>
      <c r="BX132" s="116"/>
      <c r="BY132" s="117">
        <v>1</v>
      </c>
      <c r="BZ132" s="117">
        <v>0</v>
      </c>
      <c r="CA132" s="117"/>
      <c r="CB132" s="117"/>
      <c r="CC132" s="117">
        <v>1</v>
      </c>
      <c r="CD132" s="117">
        <v>1</v>
      </c>
      <c r="CE132" s="117"/>
      <c r="CF132" s="117"/>
      <c r="CG132" s="117"/>
      <c r="CH132" s="117"/>
      <c r="CI132" s="117"/>
      <c r="CJ132" s="117"/>
      <c r="CK132" s="50">
        <f t="shared" si="221"/>
        <v>2</v>
      </c>
      <c r="CL132" s="50">
        <f t="shared" si="221"/>
        <v>1</v>
      </c>
      <c r="CM132" s="50">
        <f t="shared" si="222"/>
        <v>2</v>
      </c>
      <c r="CN132" s="50">
        <f t="shared" si="222"/>
        <v>1</v>
      </c>
      <c r="CO132" s="147" t="str">
        <f t="shared" si="160"/>
        <v>Mire</v>
      </c>
      <c r="CP132" s="147" t="str">
        <f t="shared" si="161"/>
        <v>Mire</v>
      </c>
      <c r="CQ132" s="147" t="str">
        <f t="shared" si="162"/>
        <v>Mire</v>
      </c>
      <c r="CR132" s="148" t="str">
        <f t="shared" si="163"/>
        <v>Mire</v>
      </c>
    </row>
    <row r="133" spans="1:96" ht="14.1" customHeight="1">
      <c r="A133" s="3" t="s">
        <v>698</v>
      </c>
      <c r="B133" s="40" t="s">
        <v>647</v>
      </c>
      <c r="C133" s="119" t="s">
        <v>682</v>
      </c>
      <c r="D133" s="31">
        <v>49</v>
      </c>
      <c r="E133" s="119" t="s">
        <v>679</v>
      </c>
      <c r="F133" s="37" t="s">
        <v>297</v>
      </c>
      <c r="G133" s="1" t="s">
        <v>297</v>
      </c>
      <c r="H133" s="124" t="s">
        <v>297</v>
      </c>
      <c r="I133" s="124" t="s">
        <v>297</v>
      </c>
      <c r="J133" s="2" t="s">
        <v>298</v>
      </c>
      <c r="K133" s="2" t="s">
        <v>299</v>
      </c>
      <c r="L133" s="1" t="s">
        <v>648</v>
      </c>
      <c r="M133" s="38" t="s">
        <v>301</v>
      </c>
      <c r="N133" s="38" t="s">
        <v>302</v>
      </c>
      <c r="O133" s="38"/>
      <c r="P133" s="38" t="s">
        <v>303</v>
      </c>
      <c r="Q133" s="143">
        <f t="shared" si="164"/>
        <v>20</v>
      </c>
      <c r="R133" s="143">
        <f t="shared" si="164"/>
        <v>18</v>
      </c>
      <c r="S133" s="114">
        <v>2</v>
      </c>
      <c r="T133" s="114">
        <v>2</v>
      </c>
      <c r="U133" s="60"/>
      <c r="V133" s="60"/>
      <c r="W133" s="60"/>
      <c r="X133" s="60">
        <v>1</v>
      </c>
      <c r="Y133" s="115"/>
      <c r="Z133" s="115"/>
      <c r="AA133" s="115"/>
      <c r="AB133" s="115"/>
      <c r="AC133" s="115">
        <v>7</v>
      </c>
      <c r="AD133" s="115">
        <v>7</v>
      </c>
      <c r="AE133" s="110">
        <f t="shared" ref="AE133" si="235">Y133+AA133+AC133</f>
        <v>7</v>
      </c>
      <c r="AF133" s="110">
        <f t="shared" ref="AF133" si="236">Z133+AB133+AD133</f>
        <v>7</v>
      </c>
      <c r="AG133" s="118"/>
      <c r="AH133" s="118"/>
      <c r="AI133" s="118"/>
      <c r="AJ133" s="118"/>
      <c r="AK133" s="118">
        <v>13</v>
      </c>
      <c r="AL133" s="118">
        <v>11</v>
      </c>
      <c r="AM133" s="111">
        <f t="shared" ref="AM133" si="237">AG133+AI133+AK133</f>
        <v>13</v>
      </c>
      <c r="AN133" s="111">
        <f t="shared" ref="AN133" si="238">AH133+AJ133+AL133</f>
        <v>11</v>
      </c>
      <c r="AO133" s="116"/>
      <c r="AP133" s="116"/>
      <c r="AQ133" s="116"/>
      <c r="AR133" s="116"/>
      <c r="AS133" s="116"/>
      <c r="AT133" s="116"/>
      <c r="AU133" s="116">
        <v>2</v>
      </c>
      <c r="AV133" s="116">
        <v>2</v>
      </c>
      <c r="AW133" s="116">
        <v>1</v>
      </c>
      <c r="AX133" s="116">
        <v>1</v>
      </c>
      <c r="AY133" s="116">
        <v>2</v>
      </c>
      <c r="AZ133" s="116">
        <v>2</v>
      </c>
      <c r="BA133" s="116">
        <v>6</v>
      </c>
      <c r="BB133" s="116">
        <v>6</v>
      </c>
      <c r="BC133" s="116">
        <v>2</v>
      </c>
      <c r="BD133" s="116">
        <v>2</v>
      </c>
      <c r="BE133" s="116"/>
      <c r="BF133" s="116"/>
      <c r="BG133" s="116">
        <v>2</v>
      </c>
      <c r="BH133" s="116">
        <v>2</v>
      </c>
      <c r="BI133" s="116"/>
      <c r="BJ133" s="116"/>
      <c r="BK133" s="116"/>
      <c r="BL133" s="116"/>
      <c r="BM133" s="116"/>
      <c r="BN133" s="116"/>
      <c r="BO133" s="116">
        <v>2</v>
      </c>
      <c r="BP133" s="116">
        <v>1</v>
      </c>
      <c r="BQ133" s="116"/>
      <c r="BR133" s="116"/>
      <c r="BS133" s="116"/>
      <c r="BT133" s="116"/>
      <c r="BU133" s="116"/>
      <c r="BV133" s="116"/>
      <c r="BW133" s="116">
        <v>3</v>
      </c>
      <c r="BX133" s="116">
        <v>2</v>
      </c>
      <c r="BY133" s="117"/>
      <c r="BZ133" s="117"/>
      <c r="CA133" s="117">
        <v>6</v>
      </c>
      <c r="CB133" s="117">
        <v>6</v>
      </c>
      <c r="CC133" s="117">
        <v>9</v>
      </c>
      <c r="CD133" s="117">
        <v>9</v>
      </c>
      <c r="CE133" s="117"/>
      <c r="CF133" s="117"/>
      <c r="CG133" s="117">
        <v>2</v>
      </c>
      <c r="CH133" s="117">
        <v>2</v>
      </c>
      <c r="CI133" s="117">
        <v>3</v>
      </c>
      <c r="CJ133" s="117">
        <v>1</v>
      </c>
      <c r="CK133" s="50">
        <f t="shared" si="221"/>
        <v>20</v>
      </c>
      <c r="CL133" s="50">
        <f t="shared" si="221"/>
        <v>18</v>
      </c>
      <c r="CM133" s="50">
        <f t="shared" si="222"/>
        <v>20</v>
      </c>
      <c r="CN133" s="50">
        <f t="shared" si="222"/>
        <v>18</v>
      </c>
      <c r="CO133" s="147" t="str">
        <f t="shared" si="160"/>
        <v>Mire</v>
      </c>
      <c r="CP133" s="147" t="str">
        <f t="shared" si="161"/>
        <v>Mire</v>
      </c>
      <c r="CQ133" s="147" t="str">
        <f t="shared" si="162"/>
        <v>Mire</v>
      </c>
      <c r="CR133" s="148" t="str">
        <f t="shared" si="163"/>
        <v>Mire</v>
      </c>
    </row>
    <row r="134" spans="1:96" ht="14.1" customHeight="1">
      <c r="A134" s="3" t="s">
        <v>649</v>
      </c>
      <c r="B134" s="40" t="s">
        <v>650</v>
      </c>
      <c r="C134" s="119" t="s">
        <v>682</v>
      </c>
      <c r="D134" s="31">
        <v>51</v>
      </c>
      <c r="E134" s="119" t="s">
        <v>679</v>
      </c>
      <c r="F134" s="37" t="s">
        <v>297</v>
      </c>
      <c r="G134" s="1" t="s">
        <v>297</v>
      </c>
      <c r="H134" s="124" t="s">
        <v>297</v>
      </c>
      <c r="I134" s="124" t="s">
        <v>297</v>
      </c>
      <c r="J134" s="2" t="s">
        <v>298</v>
      </c>
      <c r="K134" s="2" t="s">
        <v>299</v>
      </c>
      <c r="L134" s="1" t="s">
        <v>648</v>
      </c>
      <c r="M134" s="38" t="s">
        <v>339</v>
      </c>
      <c r="N134" s="38" t="s">
        <v>340</v>
      </c>
      <c r="O134" s="41"/>
      <c r="P134" s="38" t="s">
        <v>303</v>
      </c>
      <c r="Q134" s="143">
        <f t="shared" si="164"/>
        <v>14</v>
      </c>
      <c r="R134" s="143">
        <f t="shared" si="164"/>
        <v>13</v>
      </c>
      <c r="S134" s="114">
        <v>2</v>
      </c>
      <c r="T134" s="114">
        <v>2</v>
      </c>
      <c r="U134" s="60"/>
      <c r="V134" s="60"/>
      <c r="W134" s="60"/>
      <c r="X134" s="60"/>
      <c r="Y134" s="115"/>
      <c r="Z134" s="115"/>
      <c r="AA134" s="115"/>
      <c r="AB134" s="115"/>
      <c r="AC134" s="115">
        <v>5</v>
      </c>
      <c r="AD134" s="115">
        <v>5</v>
      </c>
      <c r="AE134" s="110">
        <f t="shared" ref="AE134" si="239">Y134+AA134+AC134</f>
        <v>5</v>
      </c>
      <c r="AF134" s="110">
        <f t="shared" ref="AF134" si="240">Z134+AB134+AD134</f>
        <v>5</v>
      </c>
      <c r="AG134" s="118"/>
      <c r="AH134" s="118"/>
      <c r="AI134" s="118"/>
      <c r="AJ134" s="118"/>
      <c r="AK134" s="118">
        <v>9</v>
      </c>
      <c r="AL134" s="118">
        <v>8</v>
      </c>
      <c r="AM134" s="111">
        <f t="shared" ref="AM134" si="241">AG134+AI134+AK134</f>
        <v>9</v>
      </c>
      <c r="AN134" s="111">
        <f t="shared" ref="AN134" si="242">AH134+AJ134+AL134</f>
        <v>8</v>
      </c>
      <c r="AO134" s="116"/>
      <c r="AP134" s="116"/>
      <c r="AQ134" s="116"/>
      <c r="AR134" s="116"/>
      <c r="AS134" s="116">
        <v>1</v>
      </c>
      <c r="AT134" s="116">
        <v>1</v>
      </c>
      <c r="AU134" s="116">
        <v>2</v>
      </c>
      <c r="AV134" s="116">
        <v>2</v>
      </c>
      <c r="AW134" s="116">
        <v>1</v>
      </c>
      <c r="AX134" s="116">
        <v>1</v>
      </c>
      <c r="AY134" s="116">
        <v>3</v>
      </c>
      <c r="AZ134" s="116">
        <v>2</v>
      </c>
      <c r="BA134" s="116">
        <v>1</v>
      </c>
      <c r="BB134" s="116">
        <v>1</v>
      </c>
      <c r="BC134" s="116">
        <v>2</v>
      </c>
      <c r="BD134" s="116">
        <v>2</v>
      </c>
      <c r="BE134" s="116">
        <v>1</v>
      </c>
      <c r="BF134" s="116">
        <v>1</v>
      </c>
      <c r="BG134" s="116">
        <v>1</v>
      </c>
      <c r="BH134" s="116">
        <v>1</v>
      </c>
      <c r="BI134" s="116"/>
      <c r="BJ134" s="116"/>
      <c r="BK134" s="116">
        <v>1</v>
      </c>
      <c r="BL134" s="116">
        <v>1</v>
      </c>
      <c r="BM134" s="116"/>
      <c r="BN134" s="116"/>
      <c r="BO134" s="116"/>
      <c r="BP134" s="116"/>
      <c r="BQ134" s="116"/>
      <c r="BR134" s="116"/>
      <c r="BS134" s="116"/>
      <c r="BT134" s="116"/>
      <c r="BU134" s="116">
        <v>1</v>
      </c>
      <c r="BV134" s="116">
        <v>1</v>
      </c>
      <c r="BW134" s="116"/>
      <c r="BX134" s="116"/>
      <c r="BY134" s="117">
        <v>2</v>
      </c>
      <c r="BZ134" s="117">
        <v>2</v>
      </c>
      <c r="CA134" s="117">
        <v>7</v>
      </c>
      <c r="CB134" s="117">
        <v>6</v>
      </c>
      <c r="CC134" s="117">
        <v>4</v>
      </c>
      <c r="CD134" s="117">
        <v>4</v>
      </c>
      <c r="CE134" s="117"/>
      <c r="CF134" s="117"/>
      <c r="CG134" s="117"/>
      <c r="CH134" s="117"/>
      <c r="CI134" s="117">
        <v>1</v>
      </c>
      <c r="CJ134" s="117">
        <v>1</v>
      </c>
      <c r="CK134" s="50">
        <f t="shared" si="221"/>
        <v>14</v>
      </c>
      <c r="CL134" s="50">
        <f t="shared" si="221"/>
        <v>13</v>
      </c>
      <c r="CM134" s="50">
        <f t="shared" si="222"/>
        <v>14</v>
      </c>
      <c r="CN134" s="50">
        <f t="shared" si="222"/>
        <v>13</v>
      </c>
      <c r="CO134" s="147" t="str">
        <f t="shared" ref="CO134:CO146" si="243">IF(CK134=Q134,"Mire","Gabim")</f>
        <v>Mire</v>
      </c>
      <c r="CP134" s="147" t="str">
        <f t="shared" ref="CP134:CP146" si="244">IF(CL134=R134,"Mire","Gabim")</f>
        <v>Mire</v>
      </c>
      <c r="CQ134" s="147" t="str">
        <f t="shared" ref="CQ134:CQ146" si="245">IF(CM134=Q134,"Mire","Gabim")</f>
        <v>Mire</v>
      </c>
      <c r="CR134" s="148" t="str">
        <f t="shared" ref="CR134:CR146" si="246">IF(CN134=R134,"Mire","Gabim")</f>
        <v>Mire</v>
      </c>
    </row>
    <row r="135" spans="1:96" ht="14.1" customHeight="1">
      <c r="A135" s="3" t="s">
        <v>651</v>
      </c>
      <c r="B135" s="40" t="s">
        <v>652</v>
      </c>
      <c r="C135" s="119" t="s">
        <v>682</v>
      </c>
      <c r="D135" s="31">
        <v>73</v>
      </c>
      <c r="E135" s="119" t="s">
        <v>679</v>
      </c>
      <c r="F135" s="37" t="s">
        <v>297</v>
      </c>
      <c r="G135" s="1" t="s">
        <v>297</v>
      </c>
      <c r="H135" s="124" t="s">
        <v>297</v>
      </c>
      <c r="I135" s="124" t="s">
        <v>297</v>
      </c>
      <c r="J135" s="2" t="s">
        <v>298</v>
      </c>
      <c r="K135" s="2" t="s">
        <v>299</v>
      </c>
      <c r="L135" s="1" t="s">
        <v>648</v>
      </c>
      <c r="M135" s="38" t="s">
        <v>301</v>
      </c>
      <c r="N135" s="38" t="s">
        <v>302</v>
      </c>
      <c r="O135" s="41"/>
      <c r="P135" s="38" t="s">
        <v>303</v>
      </c>
      <c r="Q135" s="143">
        <f t="shared" ref="Q135:R146" si="247">AE135+AM135</f>
        <v>23</v>
      </c>
      <c r="R135" s="143">
        <f t="shared" si="247"/>
        <v>18</v>
      </c>
      <c r="S135" s="114">
        <v>2</v>
      </c>
      <c r="T135" s="114">
        <v>2</v>
      </c>
      <c r="U135" s="60"/>
      <c r="V135" s="60"/>
      <c r="W135" s="60"/>
      <c r="X135" s="60">
        <v>5</v>
      </c>
      <c r="Y135" s="115"/>
      <c r="Z135" s="115"/>
      <c r="AA135" s="115"/>
      <c r="AB135" s="115"/>
      <c r="AC135" s="115">
        <v>10</v>
      </c>
      <c r="AD135" s="115">
        <v>8</v>
      </c>
      <c r="AE135" s="110">
        <f t="shared" ref="AE135" si="248">Y135+AA135+AC135</f>
        <v>10</v>
      </c>
      <c r="AF135" s="110">
        <f t="shared" ref="AF135" si="249">Z135+AB135+AD135</f>
        <v>8</v>
      </c>
      <c r="AG135" s="118"/>
      <c r="AH135" s="118"/>
      <c r="AI135" s="118"/>
      <c r="AJ135" s="118"/>
      <c r="AK135" s="118">
        <v>13</v>
      </c>
      <c r="AL135" s="118">
        <v>10</v>
      </c>
      <c r="AM135" s="111">
        <f t="shared" ref="AM135" si="250">AG135+AI135+AK135</f>
        <v>13</v>
      </c>
      <c r="AN135" s="111">
        <f t="shared" ref="AN135" si="251">AH135+AJ135+AL135</f>
        <v>10</v>
      </c>
      <c r="AO135" s="116"/>
      <c r="AP135" s="116"/>
      <c r="AQ135" s="116">
        <v>2</v>
      </c>
      <c r="AR135" s="116">
        <v>2</v>
      </c>
      <c r="AS135" s="116"/>
      <c r="AT135" s="116"/>
      <c r="AU135" s="116">
        <v>1</v>
      </c>
      <c r="AV135" s="116">
        <v>1</v>
      </c>
      <c r="AW135" s="116">
        <v>4</v>
      </c>
      <c r="AX135" s="116">
        <v>4</v>
      </c>
      <c r="AY135" s="116">
        <v>5</v>
      </c>
      <c r="AZ135" s="116">
        <v>4</v>
      </c>
      <c r="BA135" s="116">
        <v>5</v>
      </c>
      <c r="BB135" s="116">
        <v>3</v>
      </c>
      <c r="BC135" s="116">
        <v>3</v>
      </c>
      <c r="BD135" s="116">
        <v>2</v>
      </c>
      <c r="BE135" s="116"/>
      <c r="BF135" s="116"/>
      <c r="BG135" s="116"/>
      <c r="BH135" s="116"/>
      <c r="BI135" s="116">
        <v>1</v>
      </c>
      <c r="BJ135" s="116">
        <v>1</v>
      </c>
      <c r="BK135" s="116"/>
      <c r="BL135" s="116"/>
      <c r="BM135" s="116"/>
      <c r="BN135" s="116"/>
      <c r="BO135" s="116"/>
      <c r="BP135" s="116"/>
      <c r="BQ135" s="116"/>
      <c r="BR135" s="116"/>
      <c r="BS135" s="116">
        <v>1</v>
      </c>
      <c r="BT135" s="116">
        <v>0</v>
      </c>
      <c r="BU135" s="116"/>
      <c r="BV135" s="116"/>
      <c r="BW135" s="116">
        <v>1</v>
      </c>
      <c r="BX135" s="116">
        <v>1</v>
      </c>
      <c r="BY135" s="117">
        <v>6</v>
      </c>
      <c r="BZ135" s="117">
        <v>5</v>
      </c>
      <c r="CA135" s="117">
        <v>14</v>
      </c>
      <c r="CB135" s="117">
        <v>11</v>
      </c>
      <c r="CC135" s="117">
        <v>1</v>
      </c>
      <c r="CD135" s="117">
        <v>1</v>
      </c>
      <c r="CE135" s="117"/>
      <c r="CF135" s="117"/>
      <c r="CG135" s="117"/>
      <c r="CH135" s="117"/>
      <c r="CI135" s="117">
        <v>2</v>
      </c>
      <c r="CJ135" s="117">
        <v>1</v>
      </c>
      <c r="CK135" s="50">
        <f t="shared" si="221"/>
        <v>23</v>
      </c>
      <c r="CL135" s="50">
        <f t="shared" si="221"/>
        <v>18</v>
      </c>
      <c r="CM135" s="50">
        <f t="shared" si="222"/>
        <v>23</v>
      </c>
      <c r="CN135" s="50">
        <f t="shared" si="222"/>
        <v>18</v>
      </c>
      <c r="CO135" s="147" t="str">
        <f t="shared" si="243"/>
        <v>Mire</v>
      </c>
      <c r="CP135" s="147" t="str">
        <f t="shared" si="244"/>
        <v>Mire</v>
      </c>
      <c r="CQ135" s="147" t="str">
        <f t="shared" si="245"/>
        <v>Mire</v>
      </c>
      <c r="CR135" s="148" t="str">
        <f t="shared" si="246"/>
        <v>Mire</v>
      </c>
    </row>
    <row r="136" spans="1:96" ht="14.1" customHeight="1">
      <c r="A136" s="3" t="s">
        <v>653</v>
      </c>
      <c r="B136" s="40" t="s">
        <v>654</v>
      </c>
      <c r="C136" s="119" t="s">
        <v>682</v>
      </c>
      <c r="D136" s="31">
        <v>55</v>
      </c>
      <c r="E136" s="119" t="s">
        <v>679</v>
      </c>
      <c r="F136" s="37" t="s">
        <v>297</v>
      </c>
      <c r="G136" s="1" t="s">
        <v>297</v>
      </c>
      <c r="H136" s="124" t="s">
        <v>297</v>
      </c>
      <c r="I136" s="124" t="s">
        <v>297</v>
      </c>
      <c r="J136" s="2" t="s">
        <v>298</v>
      </c>
      <c r="K136" s="2" t="s">
        <v>299</v>
      </c>
      <c r="L136" s="1" t="s">
        <v>648</v>
      </c>
      <c r="M136" s="38" t="s">
        <v>301</v>
      </c>
      <c r="N136" s="38" t="s">
        <v>302</v>
      </c>
      <c r="O136" s="38"/>
      <c r="P136" s="38" t="s">
        <v>303</v>
      </c>
      <c r="Q136" s="143">
        <f t="shared" si="247"/>
        <v>32</v>
      </c>
      <c r="R136" s="143">
        <f t="shared" si="247"/>
        <v>29</v>
      </c>
      <c r="S136" s="114">
        <v>3</v>
      </c>
      <c r="T136" s="114">
        <v>3</v>
      </c>
      <c r="U136" s="60"/>
      <c r="V136" s="60"/>
      <c r="W136" s="60"/>
      <c r="X136" s="60">
        <v>9</v>
      </c>
      <c r="Y136" s="115"/>
      <c r="Z136" s="115"/>
      <c r="AA136" s="115"/>
      <c r="AB136" s="115"/>
      <c r="AC136" s="115">
        <v>14</v>
      </c>
      <c r="AD136" s="115">
        <v>14</v>
      </c>
      <c r="AE136" s="110">
        <f t="shared" ref="AE136" si="252">Y136+AA136+AC136</f>
        <v>14</v>
      </c>
      <c r="AF136" s="110">
        <f t="shared" ref="AF136" si="253">Z136+AB136+AD136</f>
        <v>14</v>
      </c>
      <c r="AG136" s="118"/>
      <c r="AH136" s="118"/>
      <c r="AI136" s="118"/>
      <c r="AJ136" s="118"/>
      <c r="AK136" s="118">
        <v>18</v>
      </c>
      <c r="AL136" s="118">
        <v>15</v>
      </c>
      <c r="AM136" s="111">
        <f t="shared" ref="AM136" si="254">AG136+AI136+AK136</f>
        <v>18</v>
      </c>
      <c r="AN136" s="111">
        <f t="shared" ref="AN136" si="255">AH136+AJ136+AL136</f>
        <v>15</v>
      </c>
      <c r="AO136" s="116">
        <v>1</v>
      </c>
      <c r="AP136" s="116">
        <v>1</v>
      </c>
      <c r="AQ136" s="116">
        <v>1</v>
      </c>
      <c r="AR136" s="116">
        <v>1</v>
      </c>
      <c r="AS136" s="116">
        <v>2</v>
      </c>
      <c r="AT136" s="116">
        <v>2</v>
      </c>
      <c r="AU136" s="116">
        <v>8</v>
      </c>
      <c r="AV136" s="116">
        <v>7</v>
      </c>
      <c r="AW136" s="116">
        <v>4</v>
      </c>
      <c r="AX136" s="116">
        <v>4</v>
      </c>
      <c r="AY136" s="116">
        <v>2</v>
      </c>
      <c r="AZ136" s="116">
        <v>2</v>
      </c>
      <c r="BA136" s="116">
        <v>4</v>
      </c>
      <c r="BB136" s="116">
        <v>4</v>
      </c>
      <c r="BC136" s="116">
        <v>2</v>
      </c>
      <c r="BD136" s="116">
        <v>1</v>
      </c>
      <c r="BE136" s="116"/>
      <c r="BF136" s="116"/>
      <c r="BG136" s="116"/>
      <c r="BH136" s="116"/>
      <c r="BI136" s="116">
        <v>2</v>
      </c>
      <c r="BJ136" s="116">
        <v>2</v>
      </c>
      <c r="BK136" s="116">
        <v>4</v>
      </c>
      <c r="BL136" s="116">
        <v>4</v>
      </c>
      <c r="BM136" s="116">
        <v>1</v>
      </c>
      <c r="BN136" s="116">
        <v>1</v>
      </c>
      <c r="BO136" s="116">
        <v>1</v>
      </c>
      <c r="BP136" s="116">
        <v>0</v>
      </c>
      <c r="BQ136" s="116"/>
      <c r="BR136" s="116"/>
      <c r="BS136" s="116"/>
      <c r="BT136" s="116"/>
      <c r="BU136" s="116"/>
      <c r="BV136" s="116"/>
      <c r="BW136" s="116"/>
      <c r="BX136" s="116"/>
      <c r="BY136" s="117">
        <v>9</v>
      </c>
      <c r="BZ136" s="117">
        <v>7</v>
      </c>
      <c r="CA136" s="117">
        <v>16</v>
      </c>
      <c r="CB136" s="117">
        <v>16</v>
      </c>
      <c r="CC136" s="117">
        <v>2</v>
      </c>
      <c r="CD136" s="117">
        <v>2</v>
      </c>
      <c r="CE136" s="117">
        <v>3</v>
      </c>
      <c r="CF136" s="117">
        <v>3</v>
      </c>
      <c r="CG136" s="117">
        <v>2</v>
      </c>
      <c r="CH136" s="117">
        <v>1</v>
      </c>
      <c r="CI136" s="117"/>
      <c r="CJ136" s="117"/>
      <c r="CK136" s="50">
        <f t="shared" si="221"/>
        <v>32</v>
      </c>
      <c r="CL136" s="50">
        <f t="shared" si="221"/>
        <v>29</v>
      </c>
      <c r="CM136" s="50">
        <f t="shared" si="222"/>
        <v>32</v>
      </c>
      <c r="CN136" s="50">
        <f t="shared" si="222"/>
        <v>29</v>
      </c>
      <c r="CO136" s="147" t="str">
        <f t="shared" si="243"/>
        <v>Mire</v>
      </c>
      <c r="CP136" s="147" t="str">
        <f t="shared" si="244"/>
        <v>Mire</v>
      </c>
      <c r="CQ136" s="147" t="str">
        <f t="shared" si="245"/>
        <v>Mire</v>
      </c>
      <c r="CR136" s="148" t="str">
        <f t="shared" si="246"/>
        <v>Mire</v>
      </c>
    </row>
    <row r="137" spans="1:96" ht="14.1" customHeight="1">
      <c r="A137" s="3" t="s">
        <v>655</v>
      </c>
      <c r="B137" s="40" t="s">
        <v>656</v>
      </c>
      <c r="C137" s="119" t="s">
        <v>682</v>
      </c>
      <c r="D137" s="31">
        <v>49</v>
      </c>
      <c r="E137" s="119" t="s">
        <v>679</v>
      </c>
      <c r="F137" s="37" t="s">
        <v>297</v>
      </c>
      <c r="G137" s="1" t="s">
        <v>297</v>
      </c>
      <c r="H137" s="124" t="s">
        <v>297</v>
      </c>
      <c r="I137" s="124" t="s">
        <v>297</v>
      </c>
      <c r="J137" s="2" t="s">
        <v>298</v>
      </c>
      <c r="K137" s="2" t="s">
        <v>299</v>
      </c>
      <c r="L137" s="1" t="s">
        <v>648</v>
      </c>
      <c r="M137" s="38" t="s">
        <v>301</v>
      </c>
      <c r="N137" s="38" t="s">
        <v>302</v>
      </c>
      <c r="O137" s="41"/>
      <c r="P137" s="38" t="s">
        <v>303</v>
      </c>
      <c r="Q137" s="143">
        <f t="shared" si="247"/>
        <v>16</v>
      </c>
      <c r="R137" s="143">
        <f t="shared" si="247"/>
        <v>14</v>
      </c>
      <c r="S137" s="114">
        <v>1</v>
      </c>
      <c r="T137" s="114">
        <v>1</v>
      </c>
      <c r="U137" s="60"/>
      <c r="V137" s="60"/>
      <c r="W137" s="60"/>
      <c r="X137" s="60"/>
      <c r="Y137" s="115"/>
      <c r="Z137" s="115"/>
      <c r="AA137" s="115">
        <v>2</v>
      </c>
      <c r="AB137" s="115">
        <v>2</v>
      </c>
      <c r="AC137" s="115">
        <v>3</v>
      </c>
      <c r="AD137" s="115">
        <v>3</v>
      </c>
      <c r="AE137" s="110">
        <f t="shared" ref="AE137" si="256">Y137+AA137+AC137</f>
        <v>5</v>
      </c>
      <c r="AF137" s="110">
        <f t="shared" ref="AF137" si="257">Z137+AB137+AD137</f>
        <v>5</v>
      </c>
      <c r="AG137" s="118"/>
      <c r="AH137" s="118"/>
      <c r="AI137" s="118"/>
      <c r="AJ137" s="118"/>
      <c r="AK137" s="118">
        <v>11</v>
      </c>
      <c r="AL137" s="118">
        <v>9</v>
      </c>
      <c r="AM137" s="111">
        <f t="shared" ref="AM137" si="258">AG137+AI137+AK137</f>
        <v>11</v>
      </c>
      <c r="AN137" s="111">
        <f t="shared" ref="AN137" si="259">AH137+AJ137+AL137</f>
        <v>9</v>
      </c>
      <c r="AO137" s="116"/>
      <c r="AP137" s="116"/>
      <c r="AQ137" s="116"/>
      <c r="AR137" s="116"/>
      <c r="AS137" s="116"/>
      <c r="AT137" s="116"/>
      <c r="AU137" s="116">
        <v>3</v>
      </c>
      <c r="AV137" s="116">
        <v>2</v>
      </c>
      <c r="AW137" s="116">
        <v>1</v>
      </c>
      <c r="AX137" s="116">
        <v>1</v>
      </c>
      <c r="AY137" s="116">
        <v>4</v>
      </c>
      <c r="AZ137" s="116">
        <v>3</v>
      </c>
      <c r="BA137" s="116"/>
      <c r="BB137" s="116"/>
      <c r="BC137" s="116"/>
      <c r="BD137" s="116"/>
      <c r="BE137" s="116"/>
      <c r="BF137" s="116"/>
      <c r="BG137" s="116"/>
      <c r="BH137" s="116"/>
      <c r="BI137" s="116">
        <v>1</v>
      </c>
      <c r="BJ137" s="116">
        <v>1</v>
      </c>
      <c r="BK137" s="116">
        <v>1</v>
      </c>
      <c r="BL137" s="116">
        <v>1</v>
      </c>
      <c r="BM137" s="116">
        <v>1</v>
      </c>
      <c r="BN137" s="116">
        <v>1</v>
      </c>
      <c r="BO137" s="116"/>
      <c r="BP137" s="116"/>
      <c r="BQ137" s="116"/>
      <c r="BR137" s="116"/>
      <c r="BS137" s="116"/>
      <c r="BT137" s="116"/>
      <c r="BU137" s="116">
        <v>2</v>
      </c>
      <c r="BV137" s="116">
        <v>2</v>
      </c>
      <c r="BW137" s="116">
        <v>3</v>
      </c>
      <c r="BX137" s="116">
        <v>3</v>
      </c>
      <c r="BY137" s="117">
        <v>4</v>
      </c>
      <c r="BZ137" s="117">
        <v>2</v>
      </c>
      <c r="CA137" s="117">
        <v>4</v>
      </c>
      <c r="CB137" s="117">
        <v>4</v>
      </c>
      <c r="CC137" s="117"/>
      <c r="CD137" s="117"/>
      <c r="CE137" s="117">
        <v>1</v>
      </c>
      <c r="CF137" s="117">
        <v>1</v>
      </c>
      <c r="CG137" s="117">
        <v>1</v>
      </c>
      <c r="CH137" s="117">
        <v>1</v>
      </c>
      <c r="CI137" s="117">
        <v>6</v>
      </c>
      <c r="CJ137" s="117">
        <v>6</v>
      </c>
      <c r="CK137" s="50">
        <f t="shared" si="221"/>
        <v>16</v>
      </c>
      <c r="CL137" s="50">
        <f t="shared" si="221"/>
        <v>14</v>
      </c>
      <c r="CM137" s="50">
        <f t="shared" si="222"/>
        <v>16</v>
      </c>
      <c r="CN137" s="50">
        <f t="shared" si="222"/>
        <v>14</v>
      </c>
      <c r="CO137" s="147" t="str">
        <f t="shared" si="243"/>
        <v>Mire</v>
      </c>
      <c r="CP137" s="147" t="str">
        <f t="shared" si="244"/>
        <v>Mire</v>
      </c>
      <c r="CQ137" s="147" t="str">
        <f t="shared" si="245"/>
        <v>Mire</v>
      </c>
      <c r="CR137" s="148" t="str">
        <f t="shared" si="246"/>
        <v>Mire</v>
      </c>
    </row>
    <row r="138" spans="1:96" ht="14.1" customHeight="1">
      <c r="A138" s="3" t="s">
        <v>657</v>
      </c>
      <c r="B138" s="40" t="s">
        <v>658</v>
      </c>
      <c r="C138" s="119" t="s">
        <v>678</v>
      </c>
      <c r="D138" s="31">
        <v>61</v>
      </c>
      <c r="E138" s="119" t="s">
        <v>679</v>
      </c>
      <c r="F138" s="37" t="s">
        <v>297</v>
      </c>
      <c r="G138" s="1" t="s">
        <v>297</v>
      </c>
      <c r="H138" s="124" t="s">
        <v>297</v>
      </c>
      <c r="I138" s="124" t="s">
        <v>297</v>
      </c>
      <c r="J138" s="2" t="s">
        <v>298</v>
      </c>
      <c r="K138" s="2" t="s">
        <v>299</v>
      </c>
      <c r="L138" s="1" t="s">
        <v>648</v>
      </c>
      <c r="M138" s="38" t="s">
        <v>339</v>
      </c>
      <c r="N138" s="38" t="s">
        <v>340</v>
      </c>
      <c r="O138" s="38"/>
      <c r="P138" s="38" t="s">
        <v>659</v>
      </c>
      <c r="Q138" s="143">
        <f t="shared" si="247"/>
        <v>41</v>
      </c>
      <c r="R138" s="143">
        <f t="shared" si="247"/>
        <v>27</v>
      </c>
      <c r="S138" s="114">
        <v>2</v>
      </c>
      <c r="T138" s="114">
        <v>1</v>
      </c>
      <c r="U138" s="60"/>
      <c r="V138" s="60"/>
      <c r="W138" s="60"/>
      <c r="X138" s="60">
        <v>7</v>
      </c>
      <c r="Y138" s="115"/>
      <c r="Z138" s="115"/>
      <c r="AA138" s="115"/>
      <c r="AB138" s="115"/>
      <c r="AC138" s="115"/>
      <c r="AD138" s="115"/>
      <c r="AE138" s="110">
        <f t="shared" ref="AE138" si="260">Y138+AA138+AC138</f>
        <v>0</v>
      </c>
      <c r="AF138" s="110">
        <f t="shared" ref="AF138" si="261">Z138+AB138+AD138</f>
        <v>0</v>
      </c>
      <c r="AG138" s="118">
        <v>1</v>
      </c>
      <c r="AH138" s="118">
        <v>1</v>
      </c>
      <c r="AI138" s="118"/>
      <c r="AJ138" s="118"/>
      <c r="AK138" s="118">
        <v>40</v>
      </c>
      <c r="AL138" s="118">
        <v>26</v>
      </c>
      <c r="AM138" s="111">
        <f t="shared" ref="AM138" si="262">AG138+AI138+AK138</f>
        <v>41</v>
      </c>
      <c r="AN138" s="111">
        <f t="shared" ref="AN138" si="263">AH138+AJ138+AL138</f>
        <v>27</v>
      </c>
      <c r="AO138" s="116"/>
      <c r="AP138" s="116"/>
      <c r="AQ138" s="116">
        <v>1</v>
      </c>
      <c r="AR138" s="116">
        <v>1</v>
      </c>
      <c r="AS138" s="116"/>
      <c r="AT138" s="116"/>
      <c r="AU138" s="116">
        <v>14</v>
      </c>
      <c r="AV138" s="116">
        <v>9</v>
      </c>
      <c r="AW138" s="116"/>
      <c r="AX138" s="116"/>
      <c r="AY138" s="116">
        <v>8</v>
      </c>
      <c r="AZ138" s="116">
        <v>6</v>
      </c>
      <c r="BA138" s="116"/>
      <c r="BB138" s="116"/>
      <c r="BC138" s="116">
        <v>7</v>
      </c>
      <c r="BD138" s="116">
        <v>5</v>
      </c>
      <c r="BE138" s="116"/>
      <c r="BF138" s="116"/>
      <c r="BG138" s="116">
        <v>6</v>
      </c>
      <c r="BH138" s="116">
        <v>3</v>
      </c>
      <c r="BI138" s="116"/>
      <c r="BJ138" s="116"/>
      <c r="BK138" s="116">
        <v>2</v>
      </c>
      <c r="BL138" s="116">
        <v>1</v>
      </c>
      <c r="BM138" s="116"/>
      <c r="BN138" s="116"/>
      <c r="BO138" s="116">
        <v>1</v>
      </c>
      <c r="BP138" s="116">
        <v>0</v>
      </c>
      <c r="BQ138" s="116"/>
      <c r="BR138" s="116"/>
      <c r="BS138" s="116">
        <v>1</v>
      </c>
      <c r="BT138" s="116">
        <v>1</v>
      </c>
      <c r="BU138" s="116"/>
      <c r="BV138" s="116"/>
      <c r="BW138" s="116">
        <v>1</v>
      </c>
      <c r="BX138" s="116">
        <v>1</v>
      </c>
      <c r="BY138" s="117">
        <v>16</v>
      </c>
      <c r="BZ138" s="117">
        <v>13</v>
      </c>
      <c r="CA138" s="117">
        <v>10</v>
      </c>
      <c r="CB138" s="117">
        <v>6</v>
      </c>
      <c r="CC138" s="117">
        <v>6</v>
      </c>
      <c r="CD138" s="117">
        <v>4</v>
      </c>
      <c r="CE138" s="117">
        <v>3</v>
      </c>
      <c r="CF138" s="117">
        <v>2</v>
      </c>
      <c r="CG138" s="117">
        <v>1</v>
      </c>
      <c r="CH138" s="117">
        <v>0</v>
      </c>
      <c r="CI138" s="117">
        <v>5</v>
      </c>
      <c r="CJ138" s="117">
        <v>2</v>
      </c>
      <c r="CK138" s="50">
        <f t="shared" si="221"/>
        <v>41</v>
      </c>
      <c r="CL138" s="50">
        <f t="shared" si="221"/>
        <v>27</v>
      </c>
      <c r="CM138" s="50">
        <f t="shared" si="222"/>
        <v>41</v>
      </c>
      <c r="CN138" s="50">
        <f t="shared" si="222"/>
        <v>27</v>
      </c>
      <c r="CO138" s="147" t="str">
        <f t="shared" si="243"/>
        <v>Mire</v>
      </c>
      <c r="CP138" s="147" t="str">
        <f t="shared" si="244"/>
        <v>Mire</v>
      </c>
      <c r="CQ138" s="147" t="str">
        <f t="shared" si="245"/>
        <v>Mire</v>
      </c>
      <c r="CR138" s="148" t="str">
        <f t="shared" si="246"/>
        <v>Mire</v>
      </c>
    </row>
    <row r="139" spans="1:96" ht="14.1" customHeight="1">
      <c r="A139" s="3" t="s">
        <v>660</v>
      </c>
      <c r="B139" s="40" t="s">
        <v>699</v>
      </c>
      <c r="C139" s="119" t="s">
        <v>678</v>
      </c>
      <c r="D139" s="31">
        <v>36</v>
      </c>
      <c r="E139" s="119" t="s">
        <v>679</v>
      </c>
      <c r="F139" s="37" t="s">
        <v>297</v>
      </c>
      <c r="G139" s="1" t="s">
        <v>297</v>
      </c>
      <c r="H139" s="124" t="s">
        <v>297</v>
      </c>
      <c r="I139" s="2" t="s">
        <v>297</v>
      </c>
      <c r="J139" s="2" t="s">
        <v>298</v>
      </c>
      <c r="K139" s="2" t="s">
        <v>299</v>
      </c>
      <c r="L139" s="1" t="s">
        <v>648</v>
      </c>
      <c r="M139" s="38" t="s">
        <v>339</v>
      </c>
      <c r="N139" s="38" t="s">
        <v>340</v>
      </c>
      <c r="O139" s="38"/>
      <c r="P139" s="38" t="s">
        <v>303</v>
      </c>
      <c r="Q139" s="143">
        <f t="shared" si="247"/>
        <v>29</v>
      </c>
      <c r="R139" s="143">
        <f t="shared" si="247"/>
        <v>18</v>
      </c>
      <c r="S139" s="114">
        <v>1</v>
      </c>
      <c r="T139" s="114">
        <v>0</v>
      </c>
      <c r="U139" s="60"/>
      <c r="V139" s="60"/>
      <c r="W139" s="60"/>
      <c r="X139" s="60">
        <v>2</v>
      </c>
      <c r="Y139" s="115"/>
      <c r="Z139" s="115"/>
      <c r="AA139" s="115"/>
      <c r="AB139" s="115"/>
      <c r="AC139" s="115">
        <v>15</v>
      </c>
      <c r="AD139" s="115">
        <v>10</v>
      </c>
      <c r="AE139" s="110">
        <f t="shared" ref="AE139" si="264">Y139+AA139+AC139</f>
        <v>15</v>
      </c>
      <c r="AF139" s="110">
        <f t="shared" ref="AF139" si="265">Z139+AB139+AD139</f>
        <v>10</v>
      </c>
      <c r="AG139" s="118"/>
      <c r="AH139" s="118"/>
      <c r="AI139" s="118"/>
      <c r="AJ139" s="118"/>
      <c r="AK139" s="118">
        <v>14</v>
      </c>
      <c r="AL139" s="118">
        <v>8</v>
      </c>
      <c r="AM139" s="111">
        <f t="shared" ref="AM139" si="266">AG139+AI139+AK139</f>
        <v>14</v>
      </c>
      <c r="AN139" s="111">
        <f t="shared" ref="AN139" si="267">AH139+AJ139+AL139</f>
        <v>8</v>
      </c>
      <c r="AO139" s="116"/>
      <c r="AP139" s="116"/>
      <c r="AQ139" s="116">
        <v>3</v>
      </c>
      <c r="AR139" s="116">
        <v>1</v>
      </c>
      <c r="AS139" s="116">
        <v>2</v>
      </c>
      <c r="AT139" s="116">
        <v>1</v>
      </c>
      <c r="AU139" s="116">
        <v>6</v>
      </c>
      <c r="AV139" s="116">
        <v>6</v>
      </c>
      <c r="AW139" s="116">
        <v>12</v>
      </c>
      <c r="AX139" s="116">
        <v>8</v>
      </c>
      <c r="AY139" s="116">
        <v>5</v>
      </c>
      <c r="AZ139" s="116">
        <v>1</v>
      </c>
      <c r="BA139" s="116">
        <v>1</v>
      </c>
      <c r="BB139" s="116">
        <v>1</v>
      </c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7">
        <v>13</v>
      </c>
      <c r="BZ139" s="117">
        <v>9</v>
      </c>
      <c r="CA139" s="117">
        <v>14</v>
      </c>
      <c r="CB139" s="117">
        <v>7</v>
      </c>
      <c r="CC139" s="117">
        <v>2</v>
      </c>
      <c r="CD139" s="117">
        <v>2</v>
      </c>
      <c r="CE139" s="117"/>
      <c r="CF139" s="117"/>
      <c r="CG139" s="117"/>
      <c r="CH139" s="117"/>
      <c r="CI139" s="117"/>
      <c r="CJ139" s="117"/>
      <c r="CK139" s="50">
        <f t="shared" si="221"/>
        <v>29</v>
      </c>
      <c r="CL139" s="50">
        <f t="shared" si="221"/>
        <v>18</v>
      </c>
      <c r="CM139" s="50">
        <f t="shared" si="222"/>
        <v>29</v>
      </c>
      <c r="CN139" s="50">
        <f t="shared" si="222"/>
        <v>18</v>
      </c>
      <c r="CO139" s="147" t="str">
        <f t="shared" si="243"/>
        <v>Mire</v>
      </c>
      <c r="CP139" s="147" t="str">
        <f t="shared" si="244"/>
        <v>Mire</v>
      </c>
      <c r="CQ139" s="147" t="str">
        <f t="shared" si="245"/>
        <v>Mire</v>
      </c>
      <c r="CR139" s="148" t="str">
        <f t="shared" si="246"/>
        <v>Mire</v>
      </c>
    </row>
    <row r="140" spans="1:96" ht="14.1" customHeight="1">
      <c r="A140" s="3" t="s">
        <v>662</v>
      </c>
      <c r="B140" s="40" t="s">
        <v>663</v>
      </c>
      <c r="C140" s="119" t="s">
        <v>682</v>
      </c>
      <c r="D140" s="31">
        <v>59</v>
      </c>
      <c r="E140" s="119" t="s">
        <v>679</v>
      </c>
      <c r="F140" s="37" t="s">
        <v>297</v>
      </c>
      <c r="G140" s="1" t="s">
        <v>297</v>
      </c>
      <c r="H140" s="124" t="s">
        <v>297</v>
      </c>
      <c r="I140" s="2" t="s">
        <v>297</v>
      </c>
      <c r="J140" s="2" t="s">
        <v>298</v>
      </c>
      <c r="K140" s="2" t="s">
        <v>299</v>
      </c>
      <c r="L140" s="1" t="s">
        <v>648</v>
      </c>
      <c r="M140" s="38" t="s">
        <v>301</v>
      </c>
      <c r="N140" s="38" t="s">
        <v>302</v>
      </c>
      <c r="O140" s="38"/>
      <c r="P140" s="38" t="s">
        <v>303</v>
      </c>
      <c r="Q140" s="143">
        <f t="shared" si="247"/>
        <v>13</v>
      </c>
      <c r="R140" s="143">
        <f t="shared" si="247"/>
        <v>12</v>
      </c>
      <c r="S140" s="114">
        <v>2</v>
      </c>
      <c r="T140" s="114">
        <v>1</v>
      </c>
      <c r="U140" s="60"/>
      <c r="V140" s="60"/>
      <c r="W140" s="60"/>
      <c r="X140" s="60">
        <v>1</v>
      </c>
      <c r="Y140" s="115"/>
      <c r="Z140" s="115"/>
      <c r="AA140" s="115"/>
      <c r="AB140" s="115"/>
      <c r="AC140" s="115">
        <v>4</v>
      </c>
      <c r="AD140" s="115">
        <v>4</v>
      </c>
      <c r="AE140" s="110">
        <f t="shared" ref="AE140" si="268">Y140+AA140+AC140</f>
        <v>4</v>
      </c>
      <c r="AF140" s="110">
        <f t="shared" ref="AF140" si="269">Z140+AB140+AD140</f>
        <v>4</v>
      </c>
      <c r="AG140" s="118"/>
      <c r="AH140" s="118"/>
      <c r="AI140" s="118"/>
      <c r="AJ140" s="118"/>
      <c r="AK140" s="118">
        <v>9</v>
      </c>
      <c r="AL140" s="118">
        <v>8</v>
      </c>
      <c r="AM140" s="111">
        <f t="shared" ref="AM140" si="270">AG140+AI140+AK140</f>
        <v>9</v>
      </c>
      <c r="AN140" s="111">
        <f t="shared" ref="AN140" si="271">AH140+AJ140+AL140</f>
        <v>8</v>
      </c>
      <c r="AO140" s="116"/>
      <c r="AP140" s="116"/>
      <c r="AQ140" s="116"/>
      <c r="AR140" s="116"/>
      <c r="AS140" s="116"/>
      <c r="AT140" s="116"/>
      <c r="AU140" s="116">
        <v>2</v>
      </c>
      <c r="AV140" s="116">
        <v>2</v>
      </c>
      <c r="AW140" s="116">
        <v>3</v>
      </c>
      <c r="AX140" s="116">
        <v>3</v>
      </c>
      <c r="AY140" s="116">
        <v>1</v>
      </c>
      <c r="AZ140" s="116">
        <v>1</v>
      </c>
      <c r="BA140" s="116"/>
      <c r="BB140" s="116"/>
      <c r="BC140" s="116"/>
      <c r="BD140" s="116"/>
      <c r="BE140" s="116">
        <v>1</v>
      </c>
      <c r="BF140" s="116">
        <v>1</v>
      </c>
      <c r="BG140" s="116"/>
      <c r="BH140" s="116"/>
      <c r="BI140" s="116"/>
      <c r="BJ140" s="116"/>
      <c r="BK140" s="116">
        <v>2</v>
      </c>
      <c r="BL140" s="116">
        <v>2</v>
      </c>
      <c r="BM140" s="116"/>
      <c r="BN140" s="116"/>
      <c r="BO140" s="116">
        <v>1</v>
      </c>
      <c r="BP140" s="116">
        <v>1</v>
      </c>
      <c r="BQ140" s="116"/>
      <c r="BR140" s="116"/>
      <c r="BS140" s="116">
        <v>2</v>
      </c>
      <c r="BT140" s="116">
        <v>2</v>
      </c>
      <c r="BU140" s="116"/>
      <c r="BV140" s="116"/>
      <c r="BW140" s="116">
        <v>1</v>
      </c>
      <c r="BX140" s="116">
        <v>0</v>
      </c>
      <c r="BY140" s="117">
        <v>2</v>
      </c>
      <c r="BZ140" s="117">
        <v>2</v>
      </c>
      <c r="CA140" s="117">
        <v>4</v>
      </c>
      <c r="CB140" s="117">
        <v>4</v>
      </c>
      <c r="CC140" s="117">
        <v>2</v>
      </c>
      <c r="CD140" s="117">
        <v>2</v>
      </c>
      <c r="CE140" s="117">
        <v>2</v>
      </c>
      <c r="CF140" s="117">
        <v>2</v>
      </c>
      <c r="CG140" s="117"/>
      <c r="CH140" s="117"/>
      <c r="CI140" s="117">
        <v>3</v>
      </c>
      <c r="CJ140" s="117">
        <v>2</v>
      </c>
      <c r="CK140" s="50">
        <f t="shared" si="221"/>
        <v>13</v>
      </c>
      <c r="CL140" s="50">
        <f t="shared" si="221"/>
        <v>12</v>
      </c>
      <c r="CM140" s="50">
        <f t="shared" si="222"/>
        <v>13</v>
      </c>
      <c r="CN140" s="50">
        <f t="shared" si="222"/>
        <v>12</v>
      </c>
      <c r="CO140" s="147" t="str">
        <f t="shared" si="243"/>
        <v>Mire</v>
      </c>
      <c r="CP140" s="147" t="str">
        <f t="shared" si="244"/>
        <v>Mire</v>
      </c>
      <c r="CQ140" s="147" t="str">
        <f t="shared" si="245"/>
        <v>Mire</v>
      </c>
      <c r="CR140" s="148" t="str">
        <f t="shared" si="246"/>
        <v>Mire</v>
      </c>
    </row>
    <row r="141" spans="1:96" ht="14.1" customHeight="1">
      <c r="A141" s="3" t="s">
        <v>664</v>
      </c>
      <c r="B141" s="40" t="s">
        <v>665</v>
      </c>
      <c r="C141" s="119" t="s">
        <v>682</v>
      </c>
      <c r="D141" s="31">
        <v>58</v>
      </c>
      <c r="E141" s="119" t="s">
        <v>679</v>
      </c>
      <c r="F141" s="37" t="s">
        <v>297</v>
      </c>
      <c r="G141" s="1" t="s">
        <v>297</v>
      </c>
      <c r="H141" s="124" t="s">
        <v>297</v>
      </c>
      <c r="I141" s="124" t="s">
        <v>297</v>
      </c>
      <c r="J141" s="2" t="s">
        <v>298</v>
      </c>
      <c r="K141" s="2" t="s">
        <v>299</v>
      </c>
      <c r="L141" s="1" t="s">
        <v>648</v>
      </c>
      <c r="M141" s="41" t="s">
        <v>301</v>
      </c>
      <c r="N141" s="41" t="s">
        <v>302</v>
      </c>
      <c r="O141" s="41"/>
      <c r="P141" s="38" t="s">
        <v>303</v>
      </c>
      <c r="Q141" s="143">
        <f t="shared" si="247"/>
        <v>15</v>
      </c>
      <c r="R141" s="143">
        <f t="shared" si="247"/>
        <v>13</v>
      </c>
      <c r="S141" s="114">
        <v>1</v>
      </c>
      <c r="T141" s="114">
        <v>1</v>
      </c>
      <c r="U141" s="60"/>
      <c r="V141" s="60"/>
      <c r="W141" s="60"/>
      <c r="X141" s="60"/>
      <c r="Y141" s="115"/>
      <c r="Z141" s="115"/>
      <c r="AA141" s="115"/>
      <c r="AB141" s="115"/>
      <c r="AC141" s="115">
        <v>5</v>
      </c>
      <c r="AD141" s="115">
        <v>5</v>
      </c>
      <c r="AE141" s="110">
        <f t="shared" ref="AE141" si="272">Y141+AA141+AC141</f>
        <v>5</v>
      </c>
      <c r="AF141" s="110">
        <f t="shared" ref="AF141" si="273">Z141+AB141+AD141</f>
        <v>5</v>
      </c>
      <c r="AG141" s="118"/>
      <c r="AH141" s="118"/>
      <c r="AI141" s="118"/>
      <c r="AJ141" s="118"/>
      <c r="AK141" s="118">
        <v>10</v>
      </c>
      <c r="AL141" s="118">
        <v>8</v>
      </c>
      <c r="AM141" s="111">
        <f t="shared" ref="AM141" si="274">AG141+AI141+AK141</f>
        <v>10</v>
      </c>
      <c r="AN141" s="111">
        <f t="shared" ref="AN141" si="275">AH141+AJ141+AL141</f>
        <v>8</v>
      </c>
      <c r="AO141" s="116"/>
      <c r="AP141" s="116"/>
      <c r="AQ141" s="116"/>
      <c r="AR141" s="116"/>
      <c r="AS141" s="116"/>
      <c r="AT141" s="116"/>
      <c r="AU141" s="116">
        <v>2</v>
      </c>
      <c r="AV141" s="116">
        <v>2</v>
      </c>
      <c r="AW141" s="116">
        <v>1</v>
      </c>
      <c r="AX141" s="116">
        <v>1</v>
      </c>
      <c r="AY141" s="116"/>
      <c r="AZ141" s="116"/>
      <c r="BA141" s="116"/>
      <c r="BB141" s="116"/>
      <c r="BC141" s="116">
        <v>1</v>
      </c>
      <c r="BD141" s="116">
        <v>1</v>
      </c>
      <c r="BE141" s="116">
        <v>1</v>
      </c>
      <c r="BF141" s="116">
        <v>1</v>
      </c>
      <c r="BG141" s="116">
        <v>2</v>
      </c>
      <c r="BH141" s="116">
        <v>1</v>
      </c>
      <c r="BI141" s="116">
        <v>2</v>
      </c>
      <c r="BJ141" s="116">
        <v>2</v>
      </c>
      <c r="BK141" s="116">
        <v>1</v>
      </c>
      <c r="BL141" s="116">
        <v>1</v>
      </c>
      <c r="BM141" s="116"/>
      <c r="BN141" s="116"/>
      <c r="BO141" s="116">
        <v>2</v>
      </c>
      <c r="BP141" s="116">
        <v>2</v>
      </c>
      <c r="BQ141" s="116">
        <v>1</v>
      </c>
      <c r="BR141" s="116">
        <v>1</v>
      </c>
      <c r="BS141" s="116">
        <v>2</v>
      </c>
      <c r="BT141" s="116">
        <v>1</v>
      </c>
      <c r="BU141" s="116"/>
      <c r="BV141" s="116"/>
      <c r="BW141" s="116"/>
      <c r="BX141" s="116"/>
      <c r="BY141" s="117">
        <v>2</v>
      </c>
      <c r="BZ141" s="117">
        <v>2</v>
      </c>
      <c r="CA141" s="117">
        <v>2</v>
      </c>
      <c r="CB141" s="117">
        <v>2</v>
      </c>
      <c r="CC141" s="117"/>
      <c r="CD141" s="117"/>
      <c r="CE141" s="117">
        <v>3</v>
      </c>
      <c r="CF141" s="117">
        <v>2</v>
      </c>
      <c r="CG141" s="117">
        <v>1</v>
      </c>
      <c r="CH141" s="117">
        <v>1</v>
      </c>
      <c r="CI141" s="117">
        <v>7</v>
      </c>
      <c r="CJ141" s="117">
        <v>6</v>
      </c>
      <c r="CK141" s="50">
        <f t="shared" si="221"/>
        <v>15</v>
      </c>
      <c r="CL141" s="50">
        <f t="shared" si="221"/>
        <v>13</v>
      </c>
      <c r="CM141" s="50">
        <f t="shared" si="222"/>
        <v>15</v>
      </c>
      <c r="CN141" s="50">
        <f t="shared" si="222"/>
        <v>13</v>
      </c>
      <c r="CO141" s="147" t="str">
        <f t="shared" si="243"/>
        <v>Mire</v>
      </c>
      <c r="CP141" s="147" t="str">
        <f t="shared" si="244"/>
        <v>Mire</v>
      </c>
      <c r="CQ141" s="147" t="str">
        <f t="shared" si="245"/>
        <v>Mire</v>
      </c>
      <c r="CR141" s="148" t="str">
        <f t="shared" si="246"/>
        <v>Mire</v>
      </c>
    </row>
    <row r="142" spans="1:96" ht="14.1" customHeight="1">
      <c r="A142" s="3" t="s">
        <v>666</v>
      </c>
      <c r="B142" s="40" t="s">
        <v>667</v>
      </c>
      <c r="C142" s="119" t="s">
        <v>682</v>
      </c>
      <c r="D142" s="31">
        <v>37</v>
      </c>
      <c r="E142" s="119" t="s">
        <v>679</v>
      </c>
      <c r="F142" s="37" t="s">
        <v>297</v>
      </c>
      <c r="G142" s="1" t="s">
        <v>297</v>
      </c>
      <c r="H142" s="124" t="s">
        <v>297</v>
      </c>
      <c r="I142" s="2" t="s">
        <v>297</v>
      </c>
      <c r="J142" s="2" t="s">
        <v>298</v>
      </c>
      <c r="K142" s="2" t="s">
        <v>299</v>
      </c>
      <c r="L142" s="1" t="s">
        <v>648</v>
      </c>
      <c r="M142" s="41" t="s">
        <v>301</v>
      </c>
      <c r="N142" s="41" t="s">
        <v>302</v>
      </c>
      <c r="O142" s="41"/>
      <c r="P142" s="38" t="s">
        <v>303</v>
      </c>
      <c r="Q142" s="143">
        <f t="shared" si="247"/>
        <v>12</v>
      </c>
      <c r="R142" s="143">
        <f t="shared" si="247"/>
        <v>11</v>
      </c>
      <c r="S142" s="114">
        <v>2</v>
      </c>
      <c r="T142" s="114">
        <v>1</v>
      </c>
      <c r="U142" s="60"/>
      <c r="V142" s="60"/>
      <c r="W142" s="60"/>
      <c r="X142" s="60"/>
      <c r="Y142" s="115"/>
      <c r="Z142" s="115"/>
      <c r="AA142" s="115">
        <v>1</v>
      </c>
      <c r="AB142" s="115">
        <v>1</v>
      </c>
      <c r="AC142" s="115">
        <v>5</v>
      </c>
      <c r="AD142" s="115">
        <v>5</v>
      </c>
      <c r="AE142" s="110">
        <f t="shared" ref="AE142" si="276">Y142+AA142+AC142</f>
        <v>6</v>
      </c>
      <c r="AF142" s="110">
        <f t="shared" ref="AF142" si="277">Z142+AB142+AD142</f>
        <v>6</v>
      </c>
      <c r="AG142" s="118"/>
      <c r="AH142" s="118"/>
      <c r="AI142" s="118"/>
      <c r="AJ142" s="118"/>
      <c r="AK142" s="118">
        <v>6</v>
      </c>
      <c r="AL142" s="118">
        <v>5</v>
      </c>
      <c r="AM142" s="111">
        <f t="shared" ref="AM142" si="278">AG142+AI142+AK142</f>
        <v>6</v>
      </c>
      <c r="AN142" s="111">
        <f t="shared" ref="AN142" si="279">AH142+AJ142+AL142</f>
        <v>5</v>
      </c>
      <c r="AO142" s="116"/>
      <c r="AP142" s="116"/>
      <c r="AQ142" s="116"/>
      <c r="AR142" s="116"/>
      <c r="AS142" s="116"/>
      <c r="AT142" s="116"/>
      <c r="AU142" s="116">
        <v>5</v>
      </c>
      <c r="AV142" s="116">
        <v>5</v>
      </c>
      <c r="AW142" s="116">
        <v>2</v>
      </c>
      <c r="AX142" s="116">
        <v>2</v>
      </c>
      <c r="AY142" s="116"/>
      <c r="AZ142" s="116"/>
      <c r="BA142" s="116">
        <v>2</v>
      </c>
      <c r="BB142" s="116">
        <v>2</v>
      </c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>
        <v>2</v>
      </c>
      <c r="BV142" s="116">
        <v>2</v>
      </c>
      <c r="BW142" s="116">
        <v>1</v>
      </c>
      <c r="BX142" s="116">
        <v>0</v>
      </c>
      <c r="BY142" s="117">
        <v>6</v>
      </c>
      <c r="BZ142" s="117">
        <v>6</v>
      </c>
      <c r="CA142" s="117">
        <v>2</v>
      </c>
      <c r="CB142" s="117">
        <v>2</v>
      </c>
      <c r="CC142" s="117">
        <v>1</v>
      </c>
      <c r="CD142" s="117">
        <v>1</v>
      </c>
      <c r="CE142" s="117"/>
      <c r="CF142" s="117"/>
      <c r="CG142" s="117"/>
      <c r="CH142" s="117"/>
      <c r="CI142" s="117">
        <v>3</v>
      </c>
      <c r="CJ142" s="117">
        <v>2</v>
      </c>
      <c r="CK142" s="50">
        <f t="shared" si="221"/>
        <v>12</v>
      </c>
      <c r="CL142" s="50">
        <f t="shared" si="221"/>
        <v>11</v>
      </c>
      <c r="CM142" s="50">
        <f t="shared" si="222"/>
        <v>12</v>
      </c>
      <c r="CN142" s="50">
        <f t="shared" si="222"/>
        <v>11</v>
      </c>
      <c r="CO142" s="147" t="str">
        <f t="shared" si="243"/>
        <v>Mire</v>
      </c>
      <c r="CP142" s="147" t="str">
        <f t="shared" si="244"/>
        <v>Mire</v>
      </c>
      <c r="CQ142" s="147" t="str">
        <f t="shared" si="245"/>
        <v>Mire</v>
      </c>
      <c r="CR142" s="148" t="str">
        <f t="shared" si="246"/>
        <v>Mire</v>
      </c>
    </row>
    <row r="143" spans="1:96" ht="14.1" customHeight="1">
      <c r="A143" s="3" t="s">
        <v>668</v>
      </c>
      <c r="B143" s="40" t="s">
        <v>669</v>
      </c>
      <c r="C143" s="119" t="s">
        <v>682</v>
      </c>
      <c r="D143" s="31">
        <v>47</v>
      </c>
      <c r="E143" s="119" t="s">
        <v>679</v>
      </c>
      <c r="F143" s="37" t="s">
        <v>297</v>
      </c>
      <c r="G143" s="1" t="s">
        <v>297</v>
      </c>
      <c r="H143" s="124" t="s">
        <v>297</v>
      </c>
      <c r="I143" s="2" t="s">
        <v>297</v>
      </c>
      <c r="J143" s="2" t="s">
        <v>298</v>
      </c>
      <c r="K143" s="2" t="s">
        <v>299</v>
      </c>
      <c r="L143" s="1" t="s">
        <v>648</v>
      </c>
      <c r="M143" s="41" t="s">
        <v>339</v>
      </c>
      <c r="N143" s="41" t="s">
        <v>340</v>
      </c>
      <c r="O143" s="41"/>
      <c r="P143" s="38" t="s">
        <v>303</v>
      </c>
      <c r="Q143" s="143">
        <f t="shared" si="247"/>
        <v>15</v>
      </c>
      <c r="R143" s="143">
        <f t="shared" si="247"/>
        <v>12</v>
      </c>
      <c r="S143" s="114">
        <v>1</v>
      </c>
      <c r="T143" s="114">
        <v>1</v>
      </c>
      <c r="U143" s="60"/>
      <c r="V143" s="60"/>
      <c r="W143" s="60"/>
      <c r="X143" s="60"/>
      <c r="Y143" s="115"/>
      <c r="Z143" s="115"/>
      <c r="AA143" s="115"/>
      <c r="AB143" s="115"/>
      <c r="AC143" s="115">
        <v>5</v>
      </c>
      <c r="AD143" s="115">
        <v>5</v>
      </c>
      <c r="AE143" s="110">
        <f t="shared" ref="AE143" si="280">Y143+AA143+AC143</f>
        <v>5</v>
      </c>
      <c r="AF143" s="110">
        <f t="shared" ref="AF143" si="281">Z143+AB143+AD143</f>
        <v>5</v>
      </c>
      <c r="AG143" s="118"/>
      <c r="AH143" s="118"/>
      <c r="AI143" s="118"/>
      <c r="AJ143" s="118"/>
      <c r="AK143" s="118">
        <v>10</v>
      </c>
      <c r="AL143" s="118">
        <v>7</v>
      </c>
      <c r="AM143" s="111">
        <f t="shared" ref="AM143" si="282">AG143+AI143+AK143</f>
        <v>10</v>
      </c>
      <c r="AN143" s="111">
        <f t="shared" ref="AN143" si="283">AH143+AJ143+AL143</f>
        <v>7</v>
      </c>
      <c r="AO143" s="116"/>
      <c r="AP143" s="116"/>
      <c r="AQ143" s="116"/>
      <c r="AR143" s="116"/>
      <c r="AS143" s="116"/>
      <c r="AT143" s="116"/>
      <c r="AU143" s="116">
        <v>1</v>
      </c>
      <c r="AV143" s="116">
        <v>1</v>
      </c>
      <c r="AW143" s="116"/>
      <c r="AX143" s="116"/>
      <c r="AY143" s="116">
        <v>2</v>
      </c>
      <c r="AZ143" s="116">
        <v>2</v>
      </c>
      <c r="BA143" s="116">
        <v>2</v>
      </c>
      <c r="BB143" s="116">
        <v>2</v>
      </c>
      <c r="BC143" s="116">
        <v>1</v>
      </c>
      <c r="BD143" s="116">
        <v>1</v>
      </c>
      <c r="BE143" s="116">
        <v>1</v>
      </c>
      <c r="BF143" s="116">
        <v>1</v>
      </c>
      <c r="BG143" s="116">
        <v>1</v>
      </c>
      <c r="BH143" s="116">
        <v>1</v>
      </c>
      <c r="BI143" s="116"/>
      <c r="BJ143" s="116"/>
      <c r="BK143" s="116"/>
      <c r="BL143" s="116"/>
      <c r="BM143" s="116"/>
      <c r="BN143" s="116"/>
      <c r="BO143" s="116"/>
      <c r="BP143" s="116"/>
      <c r="BQ143" s="116">
        <v>2</v>
      </c>
      <c r="BR143" s="116">
        <v>2</v>
      </c>
      <c r="BS143" s="116">
        <v>5</v>
      </c>
      <c r="BT143" s="116">
        <v>2</v>
      </c>
      <c r="BU143" s="116"/>
      <c r="BV143" s="116"/>
      <c r="BW143" s="116"/>
      <c r="BX143" s="116"/>
      <c r="BY143" s="117">
        <v>4</v>
      </c>
      <c r="BZ143" s="117">
        <v>4</v>
      </c>
      <c r="CA143" s="117">
        <v>6</v>
      </c>
      <c r="CB143" s="117">
        <v>6</v>
      </c>
      <c r="CC143" s="117"/>
      <c r="CD143" s="117"/>
      <c r="CE143" s="117"/>
      <c r="CF143" s="117"/>
      <c r="CG143" s="117"/>
      <c r="CH143" s="117"/>
      <c r="CI143" s="117">
        <v>5</v>
      </c>
      <c r="CJ143" s="117">
        <v>2</v>
      </c>
      <c r="CK143" s="50">
        <f t="shared" si="221"/>
        <v>15</v>
      </c>
      <c r="CL143" s="50">
        <f t="shared" si="221"/>
        <v>12</v>
      </c>
      <c r="CM143" s="50">
        <f t="shared" si="222"/>
        <v>15</v>
      </c>
      <c r="CN143" s="50">
        <f t="shared" si="222"/>
        <v>12</v>
      </c>
      <c r="CO143" s="147" t="str">
        <f t="shared" si="243"/>
        <v>Mire</v>
      </c>
      <c r="CP143" s="147" t="str">
        <f t="shared" si="244"/>
        <v>Mire</v>
      </c>
      <c r="CQ143" s="147" t="str">
        <f t="shared" si="245"/>
        <v>Mire</v>
      </c>
      <c r="CR143" s="148" t="str">
        <f t="shared" si="246"/>
        <v>Mire</v>
      </c>
    </row>
    <row r="144" spans="1:96" ht="14.1" customHeight="1">
      <c r="A144" s="3" t="s">
        <v>670</v>
      </c>
      <c r="B144" s="40" t="s">
        <v>671</v>
      </c>
      <c r="C144" s="119" t="s">
        <v>682</v>
      </c>
      <c r="D144" s="31">
        <v>53</v>
      </c>
      <c r="E144" s="119" t="s">
        <v>679</v>
      </c>
      <c r="F144" s="37" t="s">
        <v>297</v>
      </c>
      <c r="G144" s="1" t="s">
        <v>297</v>
      </c>
      <c r="H144" s="124" t="s">
        <v>297</v>
      </c>
      <c r="I144" s="124" t="s">
        <v>297</v>
      </c>
      <c r="J144" s="2" t="s">
        <v>298</v>
      </c>
      <c r="K144" s="2" t="s">
        <v>299</v>
      </c>
      <c r="L144" s="1" t="s">
        <v>648</v>
      </c>
      <c r="M144" s="38" t="s">
        <v>339</v>
      </c>
      <c r="N144" s="38" t="s">
        <v>340</v>
      </c>
      <c r="O144" s="38"/>
      <c r="P144" s="38" t="s">
        <v>303</v>
      </c>
      <c r="Q144" s="143">
        <f t="shared" si="247"/>
        <v>0</v>
      </c>
      <c r="R144" s="143">
        <f t="shared" si="247"/>
        <v>0</v>
      </c>
      <c r="S144" s="114"/>
      <c r="T144" s="114"/>
      <c r="U144" s="60"/>
      <c r="V144" s="60"/>
      <c r="W144" s="60"/>
      <c r="X144" s="60"/>
      <c r="Y144" s="115"/>
      <c r="Z144" s="115"/>
      <c r="AA144" s="115"/>
      <c r="AB144" s="115"/>
      <c r="AC144" s="115"/>
      <c r="AD144" s="115"/>
      <c r="AE144" s="110">
        <f t="shared" ref="AE144:AE146" si="284">Y144+AA144+AC144</f>
        <v>0</v>
      </c>
      <c r="AF144" s="110">
        <f t="shared" ref="AF144:AF146" si="285">Z144+AB144+AD144</f>
        <v>0</v>
      </c>
      <c r="AG144" s="118"/>
      <c r="AH144" s="118"/>
      <c r="AI144" s="118"/>
      <c r="AJ144" s="118"/>
      <c r="AK144" s="118"/>
      <c r="AL144" s="118"/>
      <c r="AM144" s="111">
        <f t="shared" ref="AM144:AM146" si="286">AG144+AI144+AK144</f>
        <v>0</v>
      </c>
      <c r="AN144" s="111">
        <f t="shared" ref="AN144:AN146" si="287">AH144+AJ144+AL144</f>
        <v>0</v>
      </c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50">
        <f t="shared" si="221"/>
        <v>0</v>
      </c>
      <c r="CL144" s="50">
        <f t="shared" si="221"/>
        <v>0</v>
      </c>
      <c r="CM144" s="50">
        <f t="shared" si="222"/>
        <v>0</v>
      </c>
      <c r="CN144" s="50">
        <f t="shared" si="222"/>
        <v>0</v>
      </c>
      <c r="CO144" s="147" t="str">
        <f t="shared" si="243"/>
        <v>Mire</v>
      </c>
      <c r="CP144" s="147" t="str">
        <f t="shared" si="244"/>
        <v>Mire</v>
      </c>
      <c r="CQ144" s="147" t="str">
        <f t="shared" si="245"/>
        <v>Mire</v>
      </c>
      <c r="CR144" s="148" t="str">
        <f t="shared" si="246"/>
        <v>Mire</v>
      </c>
    </row>
    <row r="145" spans="1:96" ht="14.1" customHeight="1">
      <c r="A145" s="3" t="s">
        <v>700</v>
      </c>
      <c r="B145" s="40" t="s">
        <v>673</v>
      </c>
      <c r="C145" s="119" t="s">
        <v>678</v>
      </c>
      <c r="D145" s="31">
        <v>67</v>
      </c>
      <c r="E145" s="119" t="s">
        <v>679</v>
      </c>
      <c r="F145" s="37" t="s">
        <v>297</v>
      </c>
      <c r="G145" s="1" t="s">
        <v>297</v>
      </c>
      <c r="H145" s="124" t="s">
        <v>297</v>
      </c>
      <c r="I145" s="124" t="s">
        <v>297</v>
      </c>
      <c r="J145" s="2" t="s">
        <v>298</v>
      </c>
      <c r="K145" s="2" t="s">
        <v>299</v>
      </c>
      <c r="L145" s="1" t="s">
        <v>648</v>
      </c>
      <c r="M145" s="38" t="s">
        <v>339</v>
      </c>
      <c r="N145" s="38" t="s">
        <v>340</v>
      </c>
      <c r="O145" s="41"/>
      <c r="P145" s="38" t="s">
        <v>303</v>
      </c>
      <c r="Q145" s="143">
        <f t="shared" si="247"/>
        <v>1</v>
      </c>
      <c r="R145" s="143">
        <f t="shared" si="247"/>
        <v>1</v>
      </c>
      <c r="S145" s="114"/>
      <c r="T145" s="114"/>
      <c r="U145" s="60"/>
      <c r="V145" s="60"/>
      <c r="W145" s="60"/>
      <c r="X145" s="60"/>
      <c r="Y145" s="115"/>
      <c r="Z145" s="115"/>
      <c r="AA145" s="115"/>
      <c r="AB145" s="115"/>
      <c r="AC145" s="115">
        <v>1</v>
      </c>
      <c r="AD145" s="115">
        <v>1</v>
      </c>
      <c r="AE145" s="110">
        <f t="shared" si="284"/>
        <v>1</v>
      </c>
      <c r="AF145" s="110">
        <f t="shared" si="285"/>
        <v>1</v>
      </c>
      <c r="AG145" s="118"/>
      <c r="AH145" s="118"/>
      <c r="AI145" s="118"/>
      <c r="AJ145" s="118"/>
      <c r="AK145" s="118"/>
      <c r="AL145" s="118"/>
      <c r="AM145" s="111">
        <f t="shared" si="286"/>
        <v>0</v>
      </c>
      <c r="AN145" s="111">
        <f t="shared" si="287"/>
        <v>0</v>
      </c>
      <c r="AO145" s="116">
        <v>1</v>
      </c>
      <c r="AP145" s="116">
        <v>1</v>
      </c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7">
        <v>1</v>
      </c>
      <c r="BZ145" s="117">
        <v>1</v>
      </c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50">
        <f t="shared" si="221"/>
        <v>1</v>
      </c>
      <c r="CL145" s="50">
        <f t="shared" si="221"/>
        <v>1</v>
      </c>
      <c r="CM145" s="50">
        <f t="shared" si="222"/>
        <v>1</v>
      </c>
      <c r="CN145" s="50">
        <f t="shared" si="222"/>
        <v>1</v>
      </c>
      <c r="CO145" s="147" t="str">
        <f t="shared" si="243"/>
        <v>Mire</v>
      </c>
      <c r="CP145" s="147" t="str">
        <f t="shared" si="244"/>
        <v>Mire</v>
      </c>
      <c r="CQ145" s="147" t="str">
        <f t="shared" si="245"/>
        <v>Mire</v>
      </c>
      <c r="CR145" s="148" t="str">
        <f t="shared" si="246"/>
        <v>Mire</v>
      </c>
    </row>
    <row r="146" spans="1:96" ht="14.1" customHeight="1">
      <c r="A146" s="3" t="s">
        <v>674</v>
      </c>
      <c r="B146" s="40" t="s">
        <v>675</v>
      </c>
      <c r="C146" s="119" t="s">
        <v>682</v>
      </c>
      <c r="D146" s="31">
        <v>46</v>
      </c>
      <c r="E146" s="119" t="s">
        <v>679</v>
      </c>
      <c r="F146" s="37" t="s">
        <v>297</v>
      </c>
      <c r="G146" s="1" t="s">
        <v>297</v>
      </c>
      <c r="H146" s="124" t="s">
        <v>621</v>
      </c>
      <c r="I146" s="124" t="s">
        <v>633</v>
      </c>
      <c r="J146" s="2" t="s">
        <v>676</v>
      </c>
      <c r="K146" s="2" t="s">
        <v>353</v>
      </c>
      <c r="L146" s="1" t="s">
        <v>648</v>
      </c>
      <c r="M146" s="38" t="s">
        <v>50</v>
      </c>
      <c r="N146" s="38" t="s">
        <v>340</v>
      </c>
      <c r="O146" s="38"/>
      <c r="P146" s="38" t="s">
        <v>303</v>
      </c>
      <c r="Q146" s="149">
        <f t="shared" si="247"/>
        <v>3</v>
      </c>
      <c r="R146" s="149">
        <f t="shared" si="247"/>
        <v>3</v>
      </c>
      <c r="S146" s="114">
        <v>1</v>
      </c>
      <c r="T146" s="114">
        <v>1</v>
      </c>
      <c r="U146" s="60"/>
      <c r="V146" s="60"/>
      <c r="W146" s="60"/>
      <c r="X146" s="60"/>
      <c r="Y146" s="115"/>
      <c r="Z146" s="115"/>
      <c r="AA146" s="115"/>
      <c r="AB146" s="115"/>
      <c r="AC146" s="115">
        <v>3</v>
      </c>
      <c r="AD146" s="115">
        <v>3</v>
      </c>
      <c r="AE146" s="110">
        <f t="shared" si="284"/>
        <v>3</v>
      </c>
      <c r="AF146" s="110">
        <f t="shared" si="285"/>
        <v>3</v>
      </c>
      <c r="AG146" s="118"/>
      <c r="AH146" s="118"/>
      <c r="AI146" s="118"/>
      <c r="AJ146" s="118"/>
      <c r="AK146" s="118"/>
      <c r="AL146" s="118"/>
      <c r="AM146" s="111">
        <f t="shared" si="286"/>
        <v>0</v>
      </c>
      <c r="AN146" s="111">
        <f t="shared" si="287"/>
        <v>0</v>
      </c>
      <c r="AO146" s="116"/>
      <c r="AP146" s="116"/>
      <c r="AQ146" s="116"/>
      <c r="AR146" s="116"/>
      <c r="AS146" s="116"/>
      <c r="AT146" s="116"/>
      <c r="AU146" s="116"/>
      <c r="AV146" s="116"/>
      <c r="AW146" s="116">
        <v>1</v>
      </c>
      <c r="AX146" s="116">
        <v>1</v>
      </c>
      <c r="AY146" s="116"/>
      <c r="AZ146" s="116"/>
      <c r="BA146" s="116">
        <v>1</v>
      </c>
      <c r="BB146" s="116">
        <v>1</v>
      </c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>
        <v>1</v>
      </c>
      <c r="BR146" s="116">
        <v>1</v>
      </c>
      <c r="BS146" s="116"/>
      <c r="BT146" s="116"/>
      <c r="BU146" s="116"/>
      <c r="BV146" s="116"/>
      <c r="BW146" s="116"/>
      <c r="BX146" s="116"/>
      <c r="BY146" s="117">
        <v>2</v>
      </c>
      <c r="BZ146" s="117">
        <v>2</v>
      </c>
      <c r="CA146" s="117"/>
      <c r="CB146" s="117"/>
      <c r="CC146" s="117"/>
      <c r="CD146" s="117"/>
      <c r="CE146" s="117"/>
      <c r="CF146" s="117"/>
      <c r="CG146" s="117"/>
      <c r="CH146" s="117"/>
      <c r="CI146" s="117">
        <v>1</v>
      </c>
      <c r="CJ146" s="117">
        <v>1</v>
      </c>
      <c r="CK146" s="50">
        <f t="shared" si="221"/>
        <v>3</v>
      </c>
      <c r="CL146" s="50">
        <f t="shared" si="221"/>
        <v>3</v>
      </c>
      <c r="CM146" s="50">
        <f t="shared" si="222"/>
        <v>3</v>
      </c>
      <c r="CN146" s="50">
        <f t="shared" si="222"/>
        <v>3</v>
      </c>
      <c r="CO146" s="147" t="str">
        <f t="shared" si="243"/>
        <v>Mire</v>
      </c>
      <c r="CP146" s="147" t="str">
        <f t="shared" si="244"/>
        <v>Mire</v>
      </c>
      <c r="CQ146" s="147" t="str">
        <f t="shared" si="245"/>
        <v>Mire</v>
      </c>
      <c r="CR146" s="148" t="str">
        <f t="shared" si="246"/>
        <v>Mire</v>
      </c>
    </row>
    <row r="147" spans="1:96" ht="15" customHeight="1">
      <c r="Q147" s="150">
        <f>SUBTOTAL(9,Q6:Q146)</f>
        <v>1698</v>
      </c>
      <c r="R147" s="150">
        <f t="shared" ref="R147:CC147" si="288">SUBTOTAL(9,R6:R146)</f>
        <v>1292</v>
      </c>
      <c r="S147" s="150">
        <f t="shared" si="288"/>
        <v>135</v>
      </c>
      <c r="T147" s="150">
        <f t="shared" si="288"/>
        <v>59</v>
      </c>
      <c r="U147" s="150">
        <f t="shared" si="288"/>
        <v>4</v>
      </c>
      <c r="V147" s="150">
        <f t="shared" si="288"/>
        <v>66</v>
      </c>
      <c r="W147" s="150">
        <f t="shared" si="288"/>
        <v>6</v>
      </c>
      <c r="X147" s="150">
        <f t="shared" si="288"/>
        <v>46</v>
      </c>
      <c r="Y147" s="150">
        <f t="shared" si="288"/>
        <v>23</v>
      </c>
      <c r="Z147" s="150">
        <f t="shared" si="288"/>
        <v>11</v>
      </c>
      <c r="AA147" s="150">
        <f t="shared" si="288"/>
        <v>95</v>
      </c>
      <c r="AB147" s="150">
        <f t="shared" si="288"/>
        <v>64</v>
      </c>
      <c r="AC147" s="150">
        <f t="shared" si="288"/>
        <v>573</v>
      </c>
      <c r="AD147" s="150">
        <f t="shared" si="288"/>
        <v>523</v>
      </c>
      <c r="AE147" s="150">
        <f t="shared" si="288"/>
        <v>691</v>
      </c>
      <c r="AF147" s="150">
        <f t="shared" si="288"/>
        <v>598</v>
      </c>
      <c r="AG147" s="150">
        <f t="shared" si="288"/>
        <v>37</v>
      </c>
      <c r="AH147" s="150">
        <f t="shared" si="288"/>
        <v>15</v>
      </c>
      <c r="AI147" s="150">
        <f t="shared" si="288"/>
        <v>40</v>
      </c>
      <c r="AJ147" s="150">
        <f t="shared" si="288"/>
        <v>19</v>
      </c>
      <c r="AK147" s="150">
        <f t="shared" si="288"/>
        <v>930</v>
      </c>
      <c r="AL147" s="150">
        <f t="shared" si="288"/>
        <v>660</v>
      </c>
      <c r="AM147" s="150">
        <f t="shared" si="288"/>
        <v>1007</v>
      </c>
      <c r="AN147" s="150">
        <f t="shared" si="288"/>
        <v>694</v>
      </c>
      <c r="AO147" s="150">
        <f t="shared" si="288"/>
        <v>3</v>
      </c>
      <c r="AP147" s="150">
        <f t="shared" si="288"/>
        <v>3</v>
      </c>
      <c r="AQ147" s="150">
        <f t="shared" si="288"/>
        <v>17</v>
      </c>
      <c r="AR147" s="150">
        <f t="shared" si="288"/>
        <v>12</v>
      </c>
      <c r="AS147" s="150">
        <f t="shared" si="288"/>
        <v>23</v>
      </c>
      <c r="AT147" s="150">
        <f t="shared" si="288"/>
        <v>20</v>
      </c>
      <c r="AU147" s="150">
        <f t="shared" si="288"/>
        <v>121</v>
      </c>
      <c r="AV147" s="150">
        <f t="shared" si="288"/>
        <v>105</v>
      </c>
      <c r="AW147" s="150">
        <f t="shared" si="288"/>
        <v>121</v>
      </c>
      <c r="AX147" s="150">
        <f t="shared" si="288"/>
        <v>110</v>
      </c>
      <c r="AY147" s="150">
        <f t="shared" si="288"/>
        <v>169</v>
      </c>
      <c r="AZ147" s="150">
        <f t="shared" si="288"/>
        <v>131</v>
      </c>
      <c r="BA147" s="150">
        <f t="shared" si="288"/>
        <v>178</v>
      </c>
      <c r="BB147" s="150">
        <f t="shared" si="288"/>
        <v>165</v>
      </c>
      <c r="BC147" s="150">
        <f t="shared" si="288"/>
        <v>199</v>
      </c>
      <c r="BD147" s="150">
        <f t="shared" si="288"/>
        <v>150</v>
      </c>
      <c r="BE147" s="150">
        <f t="shared" si="288"/>
        <v>141</v>
      </c>
      <c r="BF147" s="150">
        <f t="shared" si="288"/>
        <v>127</v>
      </c>
      <c r="BG147" s="150">
        <f t="shared" si="288"/>
        <v>161</v>
      </c>
      <c r="BH147" s="150">
        <f t="shared" si="288"/>
        <v>117</v>
      </c>
      <c r="BI147" s="150">
        <f t="shared" si="288"/>
        <v>83</v>
      </c>
      <c r="BJ147" s="150">
        <f t="shared" si="288"/>
        <v>68</v>
      </c>
      <c r="BK147" s="150">
        <f t="shared" si="288"/>
        <v>85</v>
      </c>
      <c r="BL147" s="150">
        <f t="shared" si="288"/>
        <v>59</v>
      </c>
      <c r="BM147" s="150">
        <f t="shared" si="288"/>
        <v>63</v>
      </c>
      <c r="BN147" s="150">
        <f t="shared" si="288"/>
        <v>51</v>
      </c>
      <c r="BO147" s="150">
        <f t="shared" si="288"/>
        <v>79</v>
      </c>
      <c r="BP147" s="150">
        <f t="shared" si="288"/>
        <v>46</v>
      </c>
      <c r="BQ147" s="150">
        <f t="shared" si="288"/>
        <v>62</v>
      </c>
      <c r="BR147" s="150">
        <f t="shared" si="288"/>
        <v>49</v>
      </c>
      <c r="BS147" s="150">
        <f t="shared" si="288"/>
        <v>124</v>
      </c>
      <c r="BT147" s="150">
        <f t="shared" si="288"/>
        <v>67</v>
      </c>
      <c r="BU147" s="150">
        <f t="shared" si="288"/>
        <v>17</v>
      </c>
      <c r="BV147" s="150">
        <f t="shared" si="288"/>
        <v>5</v>
      </c>
      <c r="BW147" s="150">
        <f t="shared" si="288"/>
        <v>52</v>
      </c>
      <c r="BX147" s="150">
        <f t="shared" si="288"/>
        <v>7</v>
      </c>
      <c r="BY147" s="150">
        <f t="shared" si="288"/>
        <v>270</v>
      </c>
      <c r="BZ147" s="150">
        <f t="shared" si="288"/>
        <v>222</v>
      </c>
      <c r="CA147" s="150">
        <f t="shared" si="288"/>
        <v>309</v>
      </c>
      <c r="CB147" s="150">
        <f t="shared" si="288"/>
        <v>257</v>
      </c>
      <c r="CC147" s="150">
        <f t="shared" si="288"/>
        <v>342</v>
      </c>
      <c r="CD147" s="150">
        <f t="shared" ref="CD147:CJ147" si="289">SUBTOTAL(9,CD6:CD146)</f>
        <v>287</v>
      </c>
      <c r="CE147" s="150">
        <f t="shared" si="289"/>
        <v>226</v>
      </c>
      <c r="CF147" s="150">
        <f t="shared" si="289"/>
        <v>184</v>
      </c>
      <c r="CG147" s="150">
        <f t="shared" si="289"/>
        <v>172</v>
      </c>
      <c r="CH147" s="150">
        <f t="shared" si="289"/>
        <v>126</v>
      </c>
      <c r="CI147" s="150">
        <f t="shared" si="289"/>
        <v>379</v>
      </c>
      <c r="CJ147" s="150">
        <f t="shared" si="289"/>
        <v>216</v>
      </c>
    </row>
  </sheetData>
  <protectedRanges>
    <protectedRange sqref="B7 B11:B12" name="Range1_3_2_2_1_1"/>
    <protectedRange sqref="B13:B18 B20:B26" name="Range1_1_2_2_2_1_1"/>
    <protectedRange sqref="B142:B146" name="Range1_9_1_1_1_1"/>
    <protectedRange sqref="B27:B74" name="Range1_1_2_2_2_1_1_1"/>
  </protectedRanges>
  <mergeCells count="64">
    <mergeCell ref="A1:B1"/>
    <mergeCell ref="A2:P3"/>
    <mergeCell ref="Q2:R4"/>
    <mergeCell ref="S2:T4"/>
    <mergeCell ref="U2:X4"/>
    <mergeCell ref="D4:D5"/>
    <mergeCell ref="E4:E5"/>
    <mergeCell ref="F4:F5"/>
    <mergeCell ref="G4:G5"/>
    <mergeCell ref="A4:A5"/>
    <mergeCell ref="B4:B5"/>
    <mergeCell ref="C4:C5"/>
    <mergeCell ref="C1:O1"/>
    <mergeCell ref="BY2:CJ3"/>
    <mergeCell ref="CK2:CR4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E4:BF4"/>
    <mergeCell ref="BG4:BH4"/>
    <mergeCell ref="BI4:BJ4"/>
    <mergeCell ref="AW4:AX4"/>
    <mergeCell ref="CI4:CJ4"/>
    <mergeCell ref="AG2:AN3"/>
    <mergeCell ref="AO2:BX2"/>
    <mergeCell ref="Y2:AF3"/>
    <mergeCell ref="AK4:AL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C4:AD4"/>
    <mergeCell ref="AE4:AF4"/>
    <mergeCell ref="BC4:BD4"/>
    <mergeCell ref="AM4:AN4"/>
    <mergeCell ref="AO4:AP4"/>
    <mergeCell ref="AQ4:AR4"/>
    <mergeCell ref="AS4:AT4"/>
    <mergeCell ref="AU4:AV4"/>
    <mergeCell ref="AY4:AZ4"/>
    <mergeCell ref="BA4:BB4"/>
    <mergeCell ref="CG4:CH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</mergeCells>
  <dataValidations count="11">
    <dataValidation allowBlank="1" showInputMessage="1" showErrorMessage="1" prompt="9VJ" sqref="M4:M5"/>
    <dataValidation type="list" allowBlank="1" showInputMessage="1" showErrorMessage="1" sqref="C126:C146 C114:C124 C6:C96 C98:C112">
      <formula1>"Mashkull, Femër"</formula1>
    </dataValidation>
    <dataValidation type="list" allowBlank="1" showInputMessage="1" showErrorMessage="1" sqref="E6:E146">
      <formula1>"I Mesëm, I Lartë"</formula1>
    </dataValidation>
    <dataValidation type="list" allowBlank="1" showInputMessage="1" showErrorMessage="1" sqref="N94:N146 N6:N26">
      <formula1>"Vartëse,Jo vartëse"</formula1>
    </dataValidation>
    <dataValidation type="list" allowBlank="1" showInputMessage="1" showErrorMessage="1" sqref="C113 C97 C125">
      <formula1>"Femër, Mashkull"</formula1>
    </dataValidation>
    <dataValidation type="list" allowBlank="1" showInputMessage="1" showErrorMessage="1" sqref="K6:K146">
      <formula1>"Fshat,Qytet"</formula1>
    </dataValidation>
    <dataValidation type="list" allowBlank="1" showInputMessage="1" showErrorMessage="1" sqref="J6:J146">
      <formula1>"Komunë,Bashki"</formula1>
    </dataValidation>
    <dataValidation type="list" allowBlank="1" showInputMessage="1" showErrorMessage="1" sqref="M6:M146">
      <formula1>"CU,CL,9VJ,BM"</formula1>
    </dataValidation>
    <dataValidation type="list" allowBlank="1" showInputMessage="1" showErrorMessage="1" sqref="N27:N93">
      <formula1>"Vartëse,Jo Vartëse"</formula1>
    </dataValidation>
    <dataValidation type="list" allowBlank="1" showInputMessage="1" showErrorMessage="1" sqref="L2:L62881">
      <formula1>"Publike, Private"</formula1>
    </dataValidation>
    <dataValidation type="list" allowBlank="1" showInputMessage="1" showErrorMessage="1" sqref="P1:P62881">
      <formula1>"Klasike,Speciale,Artistike,Kl. Artistike,Koorespondence,Shansi i dyte,Minoritet, Kl. Minoritet,Fetare"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98"/>
  <sheetViews>
    <sheetView zoomScale="86" zoomScaleNormal="86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O50" sqref="O50"/>
    </sheetView>
  </sheetViews>
  <sheetFormatPr defaultRowHeight="15.75"/>
  <cols>
    <col min="1" max="1" width="21.28515625" style="104" customWidth="1"/>
    <col min="2" max="2" width="16.5703125" style="104" customWidth="1"/>
    <col min="3" max="3" width="9.42578125" style="104" customWidth="1"/>
    <col min="4" max="4" width="9.28515625" style="104" customWidth="1"/>
    <col min="5" max="5" width="11" style="104" customWidth="1"/>
    <col min="6" max="6" width="14.5703125" style="104" customWidth="1"/>
    <col min="7" max="7" width="8.85546875" style="104" customWidth="1"/>
    <col min="8" max="8" width="7.140625" style="104" customWidth="1"/>
    <col min="9" max="9" width="10.85546875" style="104" customWidth="1"/>
    <col min="10" max="10" width="6" style="104" customWidth="1"/>
    <col min="11" max="11" width="9.42578125" style="104" customWidth="1"/>
    <col min="12" max="12" width="6.140625" style="104" customWidth="1"/>
    <col min="13" max="13" width="16" style="104" customWidth="1"/>
    <col min="14" max="57" width="8.7109375" style="104" customWidth="1"/>
    <col min="58" max="58" width="8.7109375" style="178" customWidth="1"/>
    <col min="59" max="16384" width="9.140625" style="104"/>
  </cols>
  <sheetData>
    <row r="1" spans="1:62">
      <c r="A1" s="78"/>
      <c r="B1" s="79"/>
      <c r="C1" s="78" t="s">
        <v>162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80"/>
    </row>
    <row r="2" spans="1:62" s="198" customFormat="1" ht="15.75" customHeight="1">
      <c r="A2" s="636" t="s">
        <v>150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8"/>
      <c r="N2" s="639" t="s">
        <v>149</v>
      </c>
      <c r="O2" s="639"/>
      <c r="P2" s="639"/>
      <c r="Q2" s="639"/>
      <c r="R2" s="639"/>
      <c r="S2" s="639"/>
      <c r="T2" s="639"/>
      <c r="U2" s="631" t="s">
        <v>148</v>
      </c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2" t="s">
        <v>147</v>
      </c>
      <c r="AH2" s="632"/>
      <c r="AI2" s="632"/>
      <c r="AJ2" s="632"/>
      <c r="AK2" s="632"/>
      <c r="AL2" s="632"/>
      <c r="AM2" s="632"/>
      <c r="AN2" s="632"/>
      <c r="AO2" s="632"/>
      <c r="AP2" s="632"/>
      <c r="AQ2" s="635" t="s">
        <v>146</v>
      </c>
      <c r="AR2" s="635"/>
      <c r="AS2" s="635"/>
      <c r="AT2" s="635"/>
      <c r="AU2" s="635"/>
      <c r="AV2" s="634" t="s">
        <v>145</v>
      </c>
      <c r="AW2" s="633" t="s">
        <v>144</v>
      </c>
      <c r="AX2" s="633"/>
      <c r="AY2" s="633"/>
      <c r="AZ2" s="633"/>
      <c r="BA2" s="633"/>
      <c r="BB2" s="633"/>
      <c r="BC2" s="633"/>
      <c r="BD2" s="633"/>
      <c r="BE2" s="633"/>
      <c r="BF2" s="633"/>
      <c r="BG2" s="628" t="s">
        <v>55</v>
      </c>
      <c r="BH2" s="628"/>
      <c r="BI2" s="628"/>
      <c r="BJ2" s="628" t="s">
        <v>54</v>
      </c>
    </row>
    <row r="3" spans="1:62" ht="40.5" customHeight="1">
      <c r="A3" s="641" t="s">
        <v>143</v>
      </c>
      <c r="B3" s="643" t="s">
        <v>295</v>
      </c>
      <c r="C3" s="641" t="s">
        <v>6</v>
      </c>
      <c r="D3" s="641" t="s">
        <v>7</v>
      </c>
      <c r="E3" s="640" t="s">
        <v>8</v>
      </c>
      <c r="F3" s="640" t="s">
        <v>9</v>
      </c>
      <c r="G3" s="640" t="s">
        <v>142</v>
      </c>
      <c r="H3" s="641" t="s">
        <v>141</v>
      </c>
      <c r="I3" s="640" t="s">
        <v>140</v>
      </c>
      <c r="J3" s="641" t="s">
        <v>139</v>
      </c>
      <c r="K3" s="640" t="s">
        <v>138</v>
      </c>
      <c r="L3" s="640" t="s">
        <v>137</v>
      </c>
      <c r="M3" s="640" t="s">
        <v>136</v>
      </c>
      <c r="N3" s="642" t="s">
        <v>135</v>
      </c>
      <c r="O3" s="642" t="s">
        <v>134</v>
      </c>
      <c r="P3" s="642" t="s">
        <v>804</v>
      </c>
      <c r="Q3" s="645" t="s">
        <v>133</v>
      </c>
      <c r="R3" s="642" t="s">
        <v>132</v>
      </c>
      <c r="S3" s="642" t="s">
        <v>131</v>
      </c>
      <c r="T3" s="642" t="s">
        <v>44</v>
      </c>
      <c r="U3" s="631" t="s">
        <v>130</v>
      </c>
      <c r="V3" s="631"/>
      <c r="W3" s="631" t="s">
        <v>129</v>
      </c>
      <c r="X3" s="631"/>
      <c r="Y3" s="629" t="s">
        <v>805</v>
      </c>
      <c r="Z3" s="630"/>
      <c r="AA3" s="631" t="s">
        <v>128</v>
      </c>
      <c r="AB3" s="631"/>
      <c r="AC3" s="631" t="s">
        <v>127</v>
      </c>
      <c r="AD3" s="631"/>
      <c r="AE3" s="631" t="s">
        <v>44</v>
      </c>
      <c r="AF3" s="631"/>
      <c r="AG3" s="632" t="s">
        <v>126</v>
      </c>
      <c r="AH3" s="632"/>
      <c r="AI3" s="632" t="s">
        <v>125</v>
      </c>
      <c r="AJ3" s="632"/>
      <c r="AK3" s="632" t="s">
        <v>124</v>
      </c>
      <c r="AL3" s="632"/>
      <c r="AM3" s="632" t="s">
        <v>123</v>
      </c>
      <c r="AN3" s="632"/>
      <c r="AO3" s="632" t="s">
        <v>44</v>
      </c>
      <c r="AP3" s="632"/>
      <c r="AQ3" s="199" t="s">
        <v>122</v>
      </c>
      <c r="AR3" s="199" t="s">
        <v>121</v>
      </c>
      <c r="AS3" s="200" t="s">
        <v>120</v>
      </c>
      <c r="AT3" s="200" t="s">
        <v>107</v>
      </c>
      <c r="AU3" s="635" t="s">
        <v>44</v>
      </c>
      <c r="AV3" s="634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28"/>
      <c r="BH3" s="628"/>
      <c r="BI3" s="628"/>
      <c r="BJ3" s="628"/>
    </row>
    <row r="4" spans="1:62" ht="13.5" customHeight="1">
      <c r="A4" s="641"/>
      <c r="B4" s="644"/>
      <c r="C4" s="641"/>
      <c r="D4" s="641"/>
      <c r="E4" s="640"/>
      <c r="F4" s="640"/>
      <c r="G4" s="640"/>
      <c r="H4" s="641"/>
      <c r="I4" s="640"/>
      <c r="J4" s="641"/>
      <c r="K4" s="640"/>
      <c r="L4" s="640"/>
      <c r="M4" s="640"/>
      <c r="N4" s="642"/>
      <c r="O4" s="642"/>
      <c r="P4" s="642"/>
      <c r="Q4" s="646"/>
      <c r="R4" s="642"/>
      <c r="S4" s="642"/>
      <c r="T4" s="642"/>
      <c r="U4" s="201" t="s">
        <v>44</v>
      </c>
      <c r="V4" s="201" t="s">
        <v>45</v>
      </c>
      <c r="W4" s="201" t="s">
        <v>44</v>
      </c>
      <c r="X4" s="201" t="s">
        <v>45</v>
      </c>
      <c r="Y4" s="201" t="s">
        <v>44</v>
      </c>
      <c r="Z4" s="201" t="s">
        <v>45</v>
      </c>
      <c r="AA4" s="201" t="s">
        <v>44</v>
      </c>
      <c r="AB4" s="201" t="s">
        <v>45</v>
      </c>
      <c r="AC4" s="201" t="s">
        <v>44</v>
      </c>
      <c r="AD4" s="201" t="s">
        <v>45</v>
      </c>
      <c r="AE4" s="201" t="s">
        <v>44</v>
      </c>
      <c r="AF4" s="201" t="s">
        <v>45</v>
      </c>
      <c r="AG4" s="202" t="s">
        <v>44</v>
      </c>
      <c r="AH4" s="202" t="s">
        <v>45</v>
      </c>
      <c r="AI4" s="202" t="s">
        <v>44</v>
      </c>
      <c r="AJ4" s="202" t="s">
        <v>45</v>
      </c>
      <c r="AK4" s="202" t="s">
        <v>44</v>
      </c>
      <c r="AL4" s="202" t="s">
        <v>45</v>
      </c>
      <c r="AM4" s="202" t="s">
        <v>44</v>
      </c>
      <c r="AN4" s="202" t="s">
        <v>45</v>
      </c>
      <c r="AO4" s="202" t="s">
        <v>44</v>
      </c>
      <c r="AP4" s="202" t="s">
        <v>45</v>
      </c>
      <c r="AQ4" s="203" t="s">
        <v>44</v>
      </c>
      <c r="AR4" s="203" t="s">
        <v>44</v>
      </c>
      <c r="AS4" s="203" t="s">
        <v>44</v>
      </c>
      <c r="AT4" s="203" t="s">
        <v>44</v>
      </c>
      <c r="AU4" s="635"/>
      <c r="AV4" s="634"/>
      <c r="AW4" s="204" t="s">
        <v>92</v>
      </c>
      <c r="AX4" s="204" t="s">
        <v>119</v>
      </c>
      <c r="AY4" s="204" t="s">
        <v>94</v>
      </c>
      <c r="AZ4" s="204" t="s">
        <v>95</v>
      </c>
      <c r="BA4" s="204" t="s">
        <v>96</v>
      </c>
      <c r="BB4" s="204" t="s">
        <v>97</v>
      </c>
      <c r="BC4" s="204" t="s">
        <v>98</v>
      </c>
      <c r="BD4" s="204" t="s">
        <v>99</v>
      </c>
      <c r="BE4" s="204" t="s">
        <v>100</v>
      </c>
      <c r="BF4" s="205" t="s">
        <v>44</v>
      </c>
      <c r="BG4" s="628"/>
      <c r="BH4" s="628"/>
      <c r="BI4" s="628"/>
      <c r="BJ4" s="628"/>
    </row>
    <row r="5" spans="1:62" ht="14.1" customHeight="1">
      <c r="A5" s="36" t="s">
        <v>704</v>
      </c>
      <c r="B5" s="36" t="s">
        <v>705</v>
      </c>
      <c r="C5" s="27" t="s">
        <v>706</v>
      </c>
      <c r="D5" s="27" t="s">
        <v>297</v>
      </c>
      <c r="E5" s="3" t="s">
        <v>297</v>
      </c>
      <c r="F5" s="3" t="s">
        <v>297</v>
      </c>
      <c r="G5" s="2" t="s">
        <v>298</v>
      </c>
      <c r="H5" s="2" t="s">
        <v>299</v>
      </c>
      <c r="I5" s="31" t="s">
        <v>707</v>
      </c>
      <c r="J5" s="70">
        <v>25</v>
      </c>
      <c r="K5" s="27" t="s">
        <v>118</v>
      </c>
      <c r="L5" s="31" t="s">
        <v>708</v>
      </c>
      <c r="M5" s="53" t="s">
        <v>321</v>
      </c>
      <c r="N5" s="49"/>
      <c r="O5" s="49">
        <v>1</v>
      </c>
      <c r="P5" s="49"/>
      <c r="Q5" s="49"/>
      <c r="R5" s="49"/>
      <c r="S5" s="49"/>
      <c r="T5" s="67">
        <f t="shared" ref="T5:T68" si="0">SUM(N5,O5,P5,Q5,R5)</f>
        <v>1</v>
      </c>
      <c r="U5" s="46"/>
      <c r="V5" s="46"/>
      <c r="W5" s="46">
        <v>26</v>
      </c>
      <c r="X5" s="46">
        <v>17</v>
      </c>
      <c r="Y5" s="46"/>
      <c r="Z5" s="46"/>
      <c r="AA5" s="46"/>
      <c r="AB5" s="46"/>
      <c r="AC5" s="46"/>
      <c r="AD5" s="46"/>
      <c r="AE5" s="66">
        <f t="shared" ref="AE5:AE68" si="1">U5+W5+Y5+AA5+AC5</f>
        <v>26</v>
      </c>
      <c r="AF5" s="66">
        <f t="shared" ref="AF5:AF68" si="2">V5+X5+Z5+AB5+AD5</f>
        <v>17</v>
      </c>
      <c r="AG5" s="62"/>
      <c r="AH5" s="62"/>
      <c r="AI5" s="62">
        <v>20</v>
      </c>
      <c r="AJ5" s="68">
        <v>11</v>
      </c>
      <c r="AK5" s="62">
        <v>6</v>
      </c>
      <c r="AL5" s="62">
        <v>6</v>
      </c>
      <c r="AM5" s="62"/>
      <c r="AN5" s="62"/>
      <c r="AO5" s="65">
        <f t="shared" ref="AO5:AO68" si="3">AG5+AI5+AK5+AM5</f>
        <v>26</v>
      </c>
      <c r="AP5" s="65">
        <f t="shared" ref="AP5:AP68" si="4">AH5+AJ5+AL5+AN5</f>
        <v>17</v>
      </c>
      <c r="AQ5" s="45"/>
      <c r="AR5" s="45"/>
      <c r="AS5" s="45"/>
      <c r="AT5" s="45">
        <v>2</v>
      </c>
      <c r="AU5" s="64">
        <f t="shared" ref="AU5:AU68" si="5">AQ5+AR5+AS5+AT5</f>
        <v>2</v>
      </c>
      <c r="AV5" s="61">
        <v>2</v>
      </c>
      <c r="AW5" s="63"/>
      <c r="AX5" s="63"/>
      <c r="AY5" s="63"/>
      <c r="AZ5" s="63"/>
      <c r="BA5" s="63">
        <v>2</v>
      </c>
      <c r="BB5" s="63"/>
      <c r="BC5" s="63"/>
      <c r="BD5" s="63"/>
      <c r="BE5" s="63"/>
      <c r="BF5" s="210">
        <f t="shared" ref="BF5:BF68" si="6">AW5+AX5+AY5+AZ5+BA5+BB5+BC5+BD5+BE5</f>
        <v>2</v>
      </c>
      <c r="BG5" s="206" t="str">
        <f t="shared" ref="BG5:BG68" si="7">IF(AE5=AO5,"Mire","Gabim")</f>
        <v>Mire</v>
      </c>
      <c r="BH5" s="206" t="str">
        <f t="shared" ref="BH5:BH68" si="8">IF(AF5=AP5,"Mire","Gabim")</f>
        <v>Mire</v>
      </c>
      <c r="BI5" s="206" t="str">
        <f t="shared" ref="BI5:BI68" si="9">IF(BF5=AU5,"Mire","Gabim")</f>
        <v>Mire</v>
      </c>
      <c r="BJ5" s="207"/>
    </row>
    <row r="6" spans="1:62" ht="14.1" customHeight="1">
      <c r="A6" s="36" t="s">
        <v>709</v>
      </c>
      <c r="B6" s="36" t="s">
        <v>710</v>
      </c>
      <c r="C6" s="27" t="s">
        <v>297</v>
      </c>
      <c r="D6" s="27" t="s">
        <v>297</v>
      </c>
      <c r="E6" s="3" t="s">
        <v>297</v>
      </c>
      <c r="F6" s="3" t="s">
        <v>297</v>
      </c>
      <c r="G6" s="2" t="s">
        <v>298</v>
      </c>
      <c r="H6" s="2" t="s">
        <v>299</v>
      </c>
      <c r="I6" s="31" t="s">
        <v>711</v>
      </c>
      <c r="J6" s="70">
        <v>75</v>
      </c>
      <c r="K6" s="27" t="s">
        <v>118</v>
      </c>
      <c r="L6" s="31" t="s">
        <v>708</v>
      </c>
      <c r="M6" s="53"/>
      <c r="N6" s="49">
        <v>1</v>
      </c>
      <c r="O6" s="49">
        <v>1</v>
      </c>
      <c r="P6" s="49">
        <v>1</v>
      </c>
      <c r="Q6" s="49"/>
      <c r="R6" s="49"/>
      <c r="S6" s="49"/>
      <c r="T6" s="67">
        <f t="shared" si="0"/>
        <v>3</v>
      </c>
      <c r="U6" s="46">
        <v>23</v>
      </c>
      <c r="V6" s="46">
        <v>9</v>
      </c>
      <c r="W6" s="46">
        <v>21</v>
      </c>
      <c r="X6" s="46">
        <v>9</v>
      </c>
      <c r="Y6" s="46">
        <v>22</v>
      </c>
      <c r="Z6" s="46">
        <v>11</v>
      </c>
      <c r="AA6" s="46"/>
      <c r="AB6" s="46"/>
      <c r="AC6" s="46"/>
      <c r="AD6" s="46"/>
      <c r="AE6" s="66">
        <f t="shared" si="1"/>
        <v>66</v>
      </c>
      <c r="AF6" s="66">
        <f t="shared" si="2"/>
        <v>29</v>
      </c>
      <c r="AG6" s="62">
        <v>23</v>
      </c>
      <c r="AH6" s="62">
        <v>9</v>
      </c>
      <c r="AI6" s="62">
        <v>21</v>
      </c>
      <c r="AJ6" s="68">
        <v>9</v>
      </c>
      <c r="AK6" s="62">
        <v>22</v>
      </c>
      <c r="AL6" s="62">
        <v>11</v>
      </c>
      <c r="AM6" s="62"/>
      <c r="AN6" s="62"/>
      <c r="AO6" s="65">
        <f t="shared" si="3"/>
        <v>66</v>
      </c>
      <c r="AP6" s="65">
        <f t="shared" si="4"/>
        <v>29</v>
      </c>
      <c r="AQ6" s="45"/>
      <c r="AR6" s="45"/>
      <c r="AS6" s="45"/>
      <c r="AT6" s="45">
        <v>4</v>
      </c>
      <c r="AU6" s="64">
        <f t="shared" si="5"/>
        <v>4</v>
      </c>
      <c r="AV6" s="61">
        <v>1</v>
      </c>
      <c r="AW6" s="63"/>
      <c r="AX6" s="63"/>
      <c r="AY6" s="63"/>
      <c r="AZ6" s="63">
        <v>2</v>
      </c>
      <c r="BA6" s="63">
        <v>1</v>
      </c>
      <c r="BB6" s="63"/>
      <c r="BC6" s="63"/>
      <c r="BD6" s="63">
        <v>1</v>
      </c>
      <c r="BE6" s="63"/>
      <c r="BF6" s="210">
        <f t="shared" si="6"/>
        <v>4</v>
      </c>
      <c r="BG6" s="206" t="str">
        <f t="shared" si="7"/>
        <v>Mire</v>
      </c>
      <c r="BH6" s="206" t="str">
        <f t="shared" si="8"/>
        <v>Mire</v>
      </c>
      <c r="BI6" s="206" t="str">
        <f t="shared" si="9"/>
        <v>Mire</v>
      </c>
      <c r="BJ6" s="207"/>
    </row>
    <row r="7" spans="1:62" ht="14.1" customHeight="1">
      <c r="A7" s="36" t="s">
        <v>712</v>
      </c>
      <c r="B7" s="36" t="s">
        <v>439</v>
      </c>
      <c r="C7" s="27" t="s">
        <v>297</v>
      </c>
      <c r="D7" s="27" t="s">
        <v>297</v>
      </c>
      <c r="E7" s="3" t="s">
        <v>436</v>
      </c>
      <c r="F7" s="3" t="s">
        <v>436</v>
      </c>
      <c r="G7" s="2" t="s">
        <v>352</v>
      </c>
      <c r="H7" s="2" t="s">
        <v>353</v>
      </c>
      <c r="I7" s="31" t="s">
        <v>711</v>
      </c>
      <c r="J7" s="70">
        <v>30</v>
      </c>
      <c r="K7" s="27" t="s">
        <v>118</v>
      </c>
      <c r="L7" s="31" t="s">
        <v>713</v>
      </c>
      <c r="M7" s="53" t="s">
        <v>714</v>
      </c>
      <c r="N7" s="49"/>
      <c r="O7" s="49">
        <v>1</v>
      </c>
      <c r="P7" s="49">
        <v>1</v>
      </c>
      <c r="Q7" s="49"/>
      <c r="R7" s="49"/>
      <c r="S7" s="49"/>
      <c r="T7" s="67">
        <f t="shared" si="0"/>
        <v>2</v>
      </c>
      <c r="U7" s="46"/>
      <c r="V7" s="46"/>
      <c r="W7" s="46">
        <v>27</v>
      </c>
      <c r="X7" s="46">
        <v>13</v>
      </c>
      <c r="Y7" s="46">
        <v>34</v>
      </c>
      <c r="Z7" s="46">
        <v>12</v>
      </c>
      <c r="AA7" s="46"/>
      <c r="AB7" s="46"/>
      <c r="AC7" s="46"/>
      <c r="AD7" s="46"/>
      <c r="AE7" s="66">
        <f t="shared" si="1"/>
        <v>61</v>
      </c>
      <c r="AF7" s="66">
        <f t="shared" si="2"/>
        <v>25</v>
      </c>
      <c r="AG7" s="62"/>
      <c r="AH7" s="62"/>
      <c r="AI7" s="62">
        <v>27</v>
      </c>
      <c r="AJ7" s="68">
        <v>13</v>
      </c>
      <c r="AK7" s="62">
        <v>34</v>
      </c>
      <c r="AL7" s="62">
        <v>12</v>
      </c>
      <c r="AM7" s="62"/>
      <c r="AN7" s="62"/>
      <c r="AO7" s="65">
        <f t="shared" si="3"/>
        <v>61</v>
      </c>
      <c r="AP7" s="65">
        <f t="shared" si="4"/>
        <v>25</v>
      </c>
      <c r="AQ7" s="45"/>
      <c r="AR7" s="45">
        <v>1</v>
      </c>
      <c r="AS7" s="45"/>
      <c r="AT7" s="45">
        <v>1</v>
      </c>
      <c r="AU7" s="64">
        <f t="shared" si="5"/>
        <v>2</v>
      </c>
      <c r="AV7" s="61"/>
      <c r="AW7" s="63"/>
      <c r="AX7" s="63"/>
      <c r="AY7" s="63"/>
      <c r="AZ7" s="63"/>
      <c r="BA7" s="63">
        <v>1</v>
      </c>
      <c r="BB7" s="63">
        <v>1</v>
      </c>
      <c r="BC7" s="63"/>
      <c r="BD7" s="63"/>
      <c r="BE7" s="63"/>
      <c r="BF7" s="210">
        <f t="shared" si="6"/>
        <v>2</v>
      </c>
      <c r="BG7" s="206" t="str">
        <f t="shared" si="7"/>
        <v>Mire</v>
      </c>
      <c r="BH7" s="206" t="str">
        <f t="shared" si="8"/>
        <v>Mire</v>
      </c>
      <c r="BI7" s="206" t="str">
        <f t="shared" si="9"/>
        <v>Mire</v>
      </c>
      <c r="BJ7" s="207"/>
    </row>
    <row r="8" spans="1:62" ht="14.1" customHeight="1">
      <c r="A8" s="36" t="s">
        <v>715</v>
      </c>
      <c r="B8" s="36" t="s">
        <v>716</v>
      </c>
      <c r="C8" s="27" t="s">
        <v>297</v>
      </c>
      <c r="D8" s="27" t="s">
        <v>297</v>
      </c>
      <c r="E8" s="3" t="s">
        <v>297</v>
      </c>
      <c r="F8" s="3" t="s">
        <v>297</v>
      </c>
      <c r="G8" s="2" t="s">
        <v>298</v>
      </c>
      <c r="H8" s="2" t="s">
        <v>299</v>
      </c>
      <c r="I8" s="31" t="s">
        <v>711</v>
      </c>
      <c r="J8" s="70">
        <v>25</v>
      </c>
      <c r="K8" s="27" t="s">
        <v>118</v>
      </c>
      <c r="L8" s="27" t="s">
        <v>713</v>
      </c>
      <c r="M8" s="53"/>
      <c r="N8" s="49"/>
      <c r="O8" s="49"/>
      <c r="P8" s="49"/>
      <c r="Q8" s="49"/>
      <c r="R8" s="49">
        <v>1</v>
      </c>
      <c r="S8" s="49">
        <v>123</v>
      </c>
      <c r="T8" s="67">
        <f t="shared" si="0"/>
        <v>1</v>
      </c>
      <c r="U8" s="46"/>
      <c r="V8" s="46"/>
      <c r="W8" s="46"/>
      <c r="X8" s="46"/>
      <c r="Y8" s="46"/>
      <c r="Z8" s="46"/>
      <c r="AA8" s="46"/>
      <c r="AB8" s="46"/>
      <c r="AC8" s="46">
        <v>25</v>
      </c>
      <c r="AD8" s="46">
        <v>11</v>
      </c>
      <c r="AE8" s="66">
        <f t="shared" si="1"/>
        <v>25</v>
      </c>
      <c r="AF8" s="66">
        <f t="shared" si="2"/>
        <v>11</v>
      </c>
      <c r="AG8" s="62">
        <v>13</v>
      </c>
      <c r="AH8" s="62">
        <v>5</v>
      </c>
      <c r="AI8" s="62">
        <v>7</v>
      </c>
      <c r="AJ8" s="68">
        <v>4</v>
      </c>
      <c r="AK8" s="62">
        <v>5</v>
      </c>
      <c r="AL8" s="62">
        <v>2</v>
      </c>
      <c r="AM8" s="62"/>
      <c r="AN8" s="62"/>
      <c r="AO8" s="65">
        <f t="shared" si="3"/>
        <v>25</v>
      </c>
      <c r="AP8" s="65">
        <f t="shared" si="4"/>
        <v>11</v>
      </c>
      <c r="AQ8" s="45"/>
      <c r="AR8" s="45"/>
      <c r="AS8" s="45"/>
      <c r="AT8" s="45">
        <v>1</v>
      </c>
      <c r="AU8" s="64">
        <f t="shared" si="5"/>
        <v>1</v>
      </c>
      <c r="AV8" s="61"/>
      <c r="AW8" s="63"/>
      <c r="AX8" s="63"/>
      <c r="AY8" s="63"/>
      <c r="AZ8" s="63"/>
      <c r="BA8" s="63"/>
      <c r="BB8" s="63"/>
      <c r="BC8" s="63">
        <v>1</v>
      </c>
      <c r="BD8" s="63"/>
      <c r="BE8" s="63"/>
      <c r="BF8" s="210">
        <f t="shared" si="6"/>
        <v>1</v>
      </c>
      <c r="BG8" s="206" t="str">
        <f t="shared" si="7"/>
        <v>Mire</v>
      </c>
      <c r="BH8" s="206" t="str">
        <f t="shared" si="8"/>
        <v>Mire</v>
      </c>
      <c r="BI8" s="206" t="str">
        <f t="shared" si="9"/>
        <v>Mire</v>
      </c>
      <c r="BJ8" s="207"/>
    </row>
    <row r="9" spans="1:62" ht="14.1" customHeight="1">
      <c r="A9" s="36" t="s">
        <v>328</v>
      </c>
      <c r="B9" s="36" t="s">
        <v>705</v>
      </c>
      <c r="C9" s="27" t="s">
        <v>297</v>
      </c>
      <c r="D9" s="27" t="s">
        <v>297</v>
      </c>
      <c r="E9" s="3" t="s">
        <v>297</v>
      </c>
      <c r="F9" s="3" t="s">
        <v>297</v>
      </c>
      <c r="G9" s="2" t="s">
        <v>298</v>
      </c>
      <c r="H9" s="2" t="s">
        <v>299</v>
      </c>
      <c r="I9" s="31" t="s">
        <v>711</v>
      </c>
      <c r="J9" s="69">
        <v>70</v>
      </c>
      <c r="K9" s="27" t="s">
        <v>118</v>
      </c>
      <c r="L9" s="27" t="s">
        <v>713</v>
      </c>
      <c r="M9" s="31"/>
      <c r="N9" s="49">
        <v>1</v>
      </c>
      <c r="O9" s="49">
        <v>1</v>
      </c>
      <c r="P9" s="49"/>
      <c r="Q9" s="49">
        <v>1</v>
      </c>
      <c r="R9" s="49"/>
      <c r="S9" s="49"/>
      <c r="T9" s="67">
        <f t="shared" si="0"/>
        <v>3</v>
      </c>
      <c r="U9" s="46">
        <v>15</v>
      </c>
      <c r="V9" s="46">
        <v>6</v>
      </c>
      <c r="W9" s="46">
        <v>25</v>
      </c>
      <c r="X9" s="46">
        <v>8</v>
      </c>
      <c r="Y9" s="46"/>
      <c r="Z9" s="46"/>
      <c r="AA9" s="46">
        <v>25</v>
      </c>
      <c r="AB9" s="46">
        <v>13</v>
      </c>
      <c r="AC9" s="46"/>
      <c r="AD9" s="46"/>
      <c r="AE9" s="66">
        <f t="shared" si="1"/>
        <v>65</v>
      </c>
      <c r="AF9" s="66">
        <f t="shared" si="2"/>
        <v>27</v>
      </c>
      <c r="AG9" s="62">
        <v>15</v>
      </c>
      <c r="AH9" s="62">
        <v>6</v>
      </c>
      <c r="AI9" s="62">
        <v>25</v>
      </c>
      <c r="AJ9" s="68">
        <v>8</v>
      </c>
      <c r="AK9" s="62">
        <v>25</v>
      </c>
      <c r="AL9" s="62">
        <v>13</v>
      </c>
      <c r="AM9" s="62"/>
      <c r="AN9" s="62"/>
      <c r="AO9" s="65">
        <f t="shared" si="3"/>
        <v>65</v>
      </c>
      <c r="AP9" s="65">
        <f t="shared" si="4"/>
        <v>27</v>
      </c>
      <c r="AQ9" s="45"/>
      <c r="AR9" s="45">
        <v>1</v>
      </c>
      <c r="AS9" s="45"/>
      <c r="AT9" s="45">
        <v>2</v>
      </c>
      <c r="AU9" s="64">
        <f t="shared" si="5"/>
        <v>3</v>
      </c>
      <c r="AV9" s="61">
        <v>1</v>
      </c>
      <c r="AW9" s="63"/>
      <c r="AX9" s="63"/>
      <c r="AY9" s="63"/>
      <c r="AZ9" s="63">
        <v>1</v>
      </c>
      <c r="BA9" s="63">
        <v>1</v>
      </c>
      <c r="BB9" s="63"/>
      <c r="BC9" s="63"/>
      <c r="BD9" s="63">
        <v>1</v>
      </c>
      <c r="BE9" s="63"/>
      <c r="BF9" s="210">
        <f t="shared" si="6"/>
        <v>3</v>
      </c>
      <c r="BG9" s="206" t="str">
        <f t="shared" si="7"/>
        <v>Mire</v>
      </c>
      <c r="BH9" s="206" t="str">
        <f t="shared" si="8"/>
        <v>Mire</v>
      </c>
      <c r="BI9" s="206" t="str">
        <f t="shared" si="9"/>
        <v>Mire</v>
      </c>
      <c r="BJ9" s="207"/>
    </row>
    <row r="10" spans="1:62" ht="14.1" customHeight="1">
      <c r="A10" s="36" t="s">
        <v>1228</v>
      </c>
      <c r="B10" s="36" t="s">
        <v>717</v>
      </c>
      <c r="C10" s="27" t="s">
        <v>297</v>
      </c>
      <c r="D10" s="27" t="s">
        <v>297</v>
      </c>
      <c r="E10" s="3" t="s">
        <v>535</v>
      </c>
      <c r="F10" s="3" t="s">
        <v>544</v>
      </c>
      <c r="G10" s="2" t="s">
        <v>352</v>
      </c>
      <c r="H10" s="2" t="s">
        <v>353</v>
      </c>
      <c r="I10" s="31" t="s">
        <v>711</v>
      </c>
      <c r="J10" s="69">
        <v>20</v>
      </c>
      <c r="K10" s="27" t="s">
        <v>118</v>
      </c>
      <c r="L10" s="27" t="s">
        <v>713</v>
      </c>
      <c r="M10" s="31" t="s">
        <v>544</v>
      </c>
      <c r="N10" s="49"/>
      <c r="O10" s="49"/>
      <c r="P10" s="49"/>
      <c r="Q10" s="49"/>
      <c r="R10" s="49">
        <v>1</v>
      </c>
      <c r="S10" s="49">
        <v>123</v>
      </c>
      <c r="T10" s="67">
        <f t="shared" si="0"/>
        <v>1</v>
      </c>
      <c r="U10" s="46"/>
      <c r="V10" s="46"/>
      <c r="W10" s="46"/>
      <c r="X10" s="46"/>
      <c r="Y10" s="46"/>
      <c r="Z10" s="46"/>
      <c r="AA10" s="46"/>
      <c r="AB10" s="46"/>
      <c r="AC10" s="46">
        <v>17</v>
      </c>
      <c r="AD10" s="46">
        <v>8</v>
      </c>
      <c r="AE10" s="66">
        <f t="shared" si="1"/>
        <v>17</v>
      </c>
      <c r="AF10" s="66">
        <f t="shared" si="2"/>
        <v>8</v>
      </c>
      <c r="AG10" s="62">
        <v>5</v>
      </c>
      <c r="AH10" s="62">
        <v>2</v>
      </c>
      <c r="AI10" s="62">
        <v>7</v>
      </c>
      <c r="AJ10" s="68">
        <v>4</v>
      </c>
      <c r="AK10" s="62">
        <v>5</v>
      </c>
      <c r="AL10" s="62">
        <v>2</v>
      </c>
      <c r="AM10" s="62"/>
      <c r="AN10" s="62"/>
      <c r="AO10" s="65">
        <f t="shared" si="3"/>
        <v>17</v>
      </c>
      <c r="AP10" s="65">
        <f t="shared" si="4"/>
        <v>8</v>
      </c>
      <c r="AQ10" s="45"/>
      <c r="AR10" s="45"/>
      <c r="AS10" s="45"/>
      <c r="AT10" s="45">
        <v>1</v>
      </c>
      <c r="AU10" s="64">
        <f t="shared" si="5"/>
        <v>1</v>
      </c>
      <c r="AV10" s="61"/>
      <c r="AW10" s="63"/>
      <c r="AX10" s="63"/>
      <c r="AY10" s="63"/>
      <c r="AZ10" s="63"/>
      <c r="BA10" s="63">
        <v>1</v>
      </c>
      <c r="BB10" s="63"/>
      <c r="BC10" s="63"/>
      <c r="BD10" s="63"/>
      <c r="BE10" s="63"/>
      <c r="BF10" s="210">
        <f t="shared" si="6"/>
        <v>1</v>
      </c>
      <c r="BG10" s="206" t="str">
        <f t="shared" si="7"/>
        <v>Mire</v>
      </c>
      <c r="BH10" s="206" t="str">
        <f t="shared" si="8"/>
        <v>Mire</v>
      </c>
      <c r="BI10" s="206" t="str">
        <f t="shared" si="9"/>
        <v>Mire</v>
      </c>
      <c r="BJ10" s="207"/>
    </row>
    <row r="11" spans="1:62" ht="14.1" customHeight="1">
      <c r="A11" s="36" t="s">
        <v>307</v>
      </c>
      <c r="B11" s="36" t="s">
        <v>710</v>
      </c>
      <c r="C11" s="1" t="s">
        <v>297</v>
      </c>
      <c r="D11" s="1" t="s">
        <v>297</v>
      </c>
      <c r="E11" s="3" t="s">
        <v>297</v>
      </c>
      <c r="F11" s="3" t="s">
        <v>297</v>
      </c>
      <c r="G11" s="2" t="s">
        <v>298</v>
      </c>
      <c r="H11" s="2" t="s">
        <v>299</v>
      </c>
      <c r="I11" s="31" t="s">
        <v>711</v>
      </c>
      <c r="J11" s="72">
        <v>50</v>
      </c>
      <c r="K11" s="27" t="s">
        <v>118</v>
      </c>
      <c r="L11" s="27" t="s">
        <v>713</v>
      </c>
      <c r="M11" s="3"/>
      <c r="N11" s="49"/>
      <c r="O11" s="49"/>
      <c r="P11" s="49"/>
      <c r="Q11" s="49">
        <v>1</v>
      </c>
      <c r="R11" s="49">
        <v>1</v>
      </c>
      <c r="S11" s="49">
        <v>123</v>
      </c>
      <c r="T11" s="67">
        <f t="shared" si="0"/>
        <v>2</v>
      </c>
      <c r="U11" s="46"/>
      <c r="V11" s="46"/>
      <c r="W11" s="46"/>
      <c r="X11" s="46"/>
      <c r="Y11" s="46"/>
      <c r="Z11" s="46"/>
      <c r="AA11" s="46">
        <v>22</v>
      </c>
      <c r="AB11" s="46">
        <v>13</v>
      </c>
      <c r="AC11" s="46">
        <v>25</v>
      </c>
      <c r="AD11" s="46">
        <v>14</v>
      </c>
      <c r="AE11" s="66">
        <f t="shared" si="1"/>
        <v>47</v>
      </c>
      <c r="AF11" s="66">
        <f t="shared" si="2"/>
        <v>27</v>
      </c>
      <c r="AG11" s="62">
        <v>11</v>
      </c>
      <c r="AH11" s="62">
        <v>6</v>
      </c>
      <c r="AI11" s="62">
        <v>14</v>
      </c>
      <c r="AJ11" s="68">
        <v>8</v>
      </c>
      <c r="AK11" s="62">
        <v>22</v>
      </c>
      <c r="AL11" s="62">
        <v>13</v>
      </c>
      <c r="AM11" s="62"/>
      <c r="AN11" s="62"/>
      <c r="AO11" s="65">
        <f t="shared" si="3"/>
        <v>47</v>
      </c>
      <c r="AP11" s="65">
        <f t="shared" si="4"/>
        <v>27</v>
      </c>
      <c r="AQ11" s="45"/>
      <c r="AR11" s="45"/>
      <c r="AS11" s="45"/>
      <c r="AT11" s="45">
        <v>2</v>
      </c>
      <c r="AU11" s="64">
        <f t="shared" si="5"/>
        <v>2</v>
      </c>
      <c r="AV11" s="61"/>
      <c r="AW11" s="63"/>
      <c r="AX11" s="63"/>
      <c r="AY11" s="63">
        <v>1</v>
      </c>
      <c r="AZ11" s="63"/>
      <c r="BA11" s="63">
        <v>1</v>
      </c>
      <c r="BB11" s="63"/>
      <c r="BC11" s="63"/>
      <c r="BD11" s="63"/>
      <c r="BE11" s="63"/>
      <c r="BF11" s="210">
        <f t="shared" si="6"/>
        <v>2</v>
      </c>
      <c r="BG11" s="206" t="str">
        <f t="shared" si="7"/>
        <v>Mire</v>
      </c>
      <c r="BH11" s="206" t="str">
        <f t="shared" si="8"/>
        <v>Mire</v>
      </c>
      <c r="BI11" s="206" t="str">
        <f t="shared" si="9"/>
        <v>Mire</v>
      </c>
      <c r="BJ11" s="207"/>
    </row>
    <row r="12" spans="1:62" ht="14.1" customHeight="1">
      <c r="A12" s="36" t="s">
        <v>363</v>
      </c>
      <c r="B12" s="36" t="s">
        <v>364</v>
      </c>
      <c r="C12" s="1" t="s">
        <v>297</v>
      </c>
      <c r="D12" s="1" t="s">
        <v>297</v>
      </c>
      <c r="E12" s="3" t="s">
        <v>350</v>
      </c>
      <c r="F12" s="3" t="s">
        <v>718</v>
      </c>
      <c r="G12" s="2" t="s">
        <v>352</v>
      </c>
      <c r="H12" s="2" t="s">
        <v>353</v>
      </c>
      <c r="I12" s="31" t="s">
        <v>711</v>
      </c>
      <c r="J12" s="72">
        <v>40</v>
      </c>
      <c r="K12" s="27" t="s">
        <v>118</v>
      </c>
      <c r="L12" s="27" t="s">
        <v>713</v>
      </c>
      <c r="M12" s="3" t="s">
        <v>365</v>
      </c>
      <c r="N12" s="49"/>
      <c r="O12" s="49"/>
      <c r="P12" s="49">
        <v>1</v>
      </c>
      <c r="Q12" s="49"/>
      <c r="R12" s="49">
        <v>1</v>
      </c>
      <c r="S12" s="49">
        <v>123</v>
      </c>
      <c r="T12" s="67">
        <f t="shared" si="0"/>
        <v>2</v>
      </c>
      <c r="U12" s="46"/>
      <c r="V12" s="46"/>
      <c r="W12" s="46"/>
      <c r="X12" s="46"/>
      <c r="Y12" s="46">
        <v>25</v>
      </c>
      <c r="Z12" s="46">
        <v>10</v>
      </c>
      <c r="AA12" s="46"/>
      <c r="AB12" s="46"/>
      <c r="AC12" s="46">
        <v>18</v>
      </c>
      <c r="AD12" s="46">
        <v>10</v>
      </c>
      <c r="AE12" s="66">
        <f t="shared" si="1"/>
        <v>43</v>
      </c>
      <c r="AF12" s="66">
        <f t="shared" si="2"/>
        <v>20</v>
      </c>
      <c r="AG12" s="62">
        <v>9</v>
      </c>
      <c r="AH12" s="62">
        <v>3</v>
      </c>
      <c r="AI12" s="62">
        <v>10</v>
      </c>
      <c r="AJ12" s="68">
        <v>6</v>
      </c>
      <c r="AK12" s="62">
        <v>20</v>
      </c>
      <c r="AL12" s="62">
        <v>10</v>
      </c>
      <c r="AM12" s="62">
        <v>4</v>
      </c>
      <c r="AN12" s="62">
        <v>1</v>
      </c>
      <c r="AO12" s="65">
        <f t="shared" si="3"/>
        <v>43</v>
      </c>
      <c r="AP12" s="65">
        <f t="shared" si="4"/>
        <v>20</v>
      </c>
      <c r="AQ12" s="45"/>
      <c r="AR12" s="45"/>
      <c r="AS12" s="45"/>
      <c r="AT12" s="45">
        <v>2</v>
      </c>
      <c r="AU12" s="64">
        <f t="shared" si="5"/>
        <v>2</v>
      </c>
      <c r="AV12" s="61"/>
      <c r="AW12" s="63"/>
      <c r="AX12" s="63"/>
      <c r="AY12" s="63">
        <v>1</v>
      </c>
      <c r="AZ12" s="63">
        <v>1</v>
      </c>
      <c r="BA12" s="63"/>
      <c r="BB12" s="63"/>
      <c r="BC12" s="63"/>
      <c r="BD12" s="63"/>
      <c r="BE12" s="63"/>
      <c r="BF12" s="210">
        <f t="shared" si="6"/>
        <v>2</v>
      </c>
      <c r="BG12" s="206" t="str">
        <f t="shared" si="7"/>
        <v>Mire</v>
      </c>
      <c r="BH12" s="206" t="str">
        <f t="shared" si="8"/>
        <v>Mire</v>
      </c>
      <c r="BI12" s="206" t="str">
        <f t="shared" si="9"/>
        <v>Mire</v>
      </c>
      <c r="BJ12" s="207"/>
    </row>
    <row r="13" spans="1:62" ht="14.1" customHeight="1">
      <c r="A13" s="36" t="s">
        <v>719</v>
      </c>
      <c r="B13" s="36" t="s">
        <v>710</v>
      </c>
      <c r="C13" s="27" t="s">
        <v>297</v>
      </c>
      <c r="D13" s="27" t="s">
        <v>297</v>
      </c>
      <c r="E13" s="3" t="s">
        <v>297</v>
      </c>
      <c r="F13" s="3" t="s">
        <v>297</v>
      </c>
      <c r="G13" s="2" t="s">
        <v>298</v>
      </c>
      <c r="H13" s="2" t="s">
        <v>299</v>
      </c>
      <c r="I13" s="31" t="s">
        <v>707</v>
      </c>
      <c r="J13" s="70">
        <v>90</v>
      </c>
      <c r="K13" s="27" t="s">
        <v>118</v>
      </c>
      <c r="L13" s="31" t="s">
        <v>708</v>
      </c>
      <c r="M13" s="3"/>
      <c r="N13" s="49">
        <v>1</v>
      </c>
      <c r="O13" s="49">
        <v>1</v>
      </c>
      <c r="P13" s="49">
        <v>1</v>
      </c>
      <c r="Q13" s="49"/>
      <c r="R13" s="49"/>
      <c r="S13" s="49"/>
      <c r="T13" s="67">
        <f t="shared" si="0"/>
        <v>3</v>
      </c>
      <c r="U13" s="46">
        <v>38</v>
      </c>
      <c r="V13" s="46">
        <v>22</v>
      </c>
      <c r="W13" s="46">
        <v>42</v>
      </c>
      <c r="X13" s="46">
        <v>17</v>
      </c>
      <c r="Y13" s="46">
        <v>36</v>
      </c>
      <c r="Z13" s="46">
        <v>19</v>
      </c>
      <c r="AA13" s="46"/>
      <c r="AB13" s="46"/>
      <c r="AC13" s="46"/>
      <c r="AD13" s="46"/>
      <c r="AE13" s="66">
        <f t="shared" si="1"/>
        <v>116</v>
      </c>
      <c r="AF13" s="66">
        <f t="shared" si="2"/>
        <v>58</v>
      </c>
      <c r="AG13" s="62">
        <v>38</v>
      </c>
      <c r="AH13" s="62">
        <v>22</v>
      </c>
      <c r="AI13" s="62">
        <v>42</v>
      </c>
      <c r="AJ13" s="68">
        <v>17</v>
      </c>
      <c r="AK13" s="62">
        <v>36</v>
      </c>
      <c r="AL13" s="62">
        <v>19</v>
      </c>
      <c r="AM13" s="62"/>
      <c r="AN13" s="62"/>
      <c r="AO13" s="65">
        <f t="shared" si="3"/>
        <v>116</v>
      </c>
      <c r="AP13" s="65">
        <f t="shared" si="4"/>
        <v>58</v>
      </c>
      <c r="AQ13" s="45"/>
      <c r="AR13" s="45">
        <v>2</v>
      </c>
      <c r="AS13" s="45"/>
      <c r="AT13" s="45">
        <v>6</v>
      </c>
      <c r="AU13" s="64">
        <f t="shared" si="5"/>
        <v>8</v>
      </c>
      <c r="AV13" s="61">
        <v>6</v>
      </c>
      <c r="AW13" s="63"/>
      <c r="AX13" s="63"/>
      <c r="AY13" s="63">
        <v>2</v>
      </c>
      <c r="AZ13" s="63"/>
      <c r="BA13" s="63"/>
      <c r="BB13" s="63">
        <v>2</v>
      </c>
      <c r="BC13" s="63">
        <v>2</v>
      </c>
      <c r="BD13" s="63">
        <v>2</v>
      </c>
      <c r="BE13" s="63"/>
      <c r="BF13" s="210">
        <f t="shared" si="6"/>
        <v>8</v>
      </c>
      <c r="BG13" s="206" t="str">
        <f t="shared" si="7"/>
        <v>Mire</v>
      </c>
      <c r="BH13" s="206" t="str">
        <f t="shared" si="8"/>
        <v>Mire</v>
      </c>
      <c r="BI13" s="206" t="str">
        <f t="shared" si="9"/>
        <v>Mire</v>
      </c>
      <c r="BJ13" s="207"/>
    </row>
    <row r="14" spans="1:62" ht="14.1" customHeight="1">
      <c r="A14" s="36" t="s">
        <v>405</v>
      </c>
      <c r="B14" s="36" t="s">
        <v>406</v>
      </c>
      <c r="C14" s="27" t="s">
        <v>297</v>
      </c>
      <c r="D14" s="27" t="s">
        <v>297</v>
      </c>
      <c r="E14" s="3" t="s">
        <v>400</v>
      </c>
      <c r="F14" s="3" t="s">
        <v>407</v>
      </c>
      <c r="G14" s="2" t="s">
        <v>352</v>
      </c>
      <c r="H14" s="2" t="s">
        <v>353</v>
      </c>
      <c r="I14" s="31" t="s">
        <v>711</v>
      </c>
      <c r="J14" s="70">
        <v>35</v>
      </c>
      <c r="K14" s="27" t="s">
        <v>118</v>
      </c>
      <c r="L14" s="31" t="s">
        <v>713</v>
      </c>
      <c r="M14" s="3" t="s">
        <v>407</v>
      </c>
      <c r="N14" s="49"/>
      <c r="O14" s="49"/>
      <c r="P14" s="49"/>
      <c r="Q14" s="49"/>
      <c r="R14" s="49">
        <v>1</v>
      </c>
      <c r="S14" s="49">
        <v>123</v>
      </c>
      <c r="T14" s="67">
        <f t="shared" si="0"/>
        <v>1</v>
      </c>
      <c r="U14" s="46"/>
      <c r="V14" s="46"/>
      <c r="W14" s="46"/>
      <c r="X14" s="46"/>
      <c r="Y14" s="46"/>
      <c r="Z14" s="46"/>
      <c r="AA14" s="46"/>
      <c r="AB14" s="46"/>
      <c r="AC14" s="46">
        <v>16</v>
      </c>
      <c r="AD14" s="46">
        <v>4</v>
      </c>
      <c r="AE14" s="66">
        <f t="shared" si="1"/>
        <v>16</v>
      </c>
      <c r="AF14" s="66">
        <f t="shared" si="2"/>
        <v>4</v>
      </c>
      <c r="AG14" s="62">
        <v>6</v>
      </c>
      <c r="AH14" s="62">
        <v>0</v>
      </c>
      <c r="AI14" s="62">
        <v>5</v>
      </c>
      <c r="AJ14" s="68">
        <v>2</v>
      </c>
      <c r="AK14" s="62">
        <v>5</v>
      </c>
      <c r="AL14" s="62">
        <v>2</v>
      </c>
      <c r="AM14" s="62"/>
      <c r="AN14" s="62"/>
      <c r="AO14" s="65">
        <f t="shared" si="3"/>
        <v>16</v>
      </c>
      <c r="AP14" s="65">
        <f t="shared" si="4"/>
        <v>4</v>
      </c>
      <c r="AQ14" s="45"/>
      <c r="AR14" s="45"/>
      <c r="AS14" s="45"/>
      <c r="AT14" s="45">
        <v>1</v>
      </c>
      <c r="AU14" s="64">
        <f t="shared" si="5"/>
        <v>1</v>
      </c>
      <c r="AV14" s="61"/>
      <c r="AW14" s="63"/>
      <c r="AX14" s="63">
        <v>1</v>
      </c>
      <c r="AY14" s="63"/>
      <c r="AZ14" s="63"/>
      <c r="BA14" s="63"/>
      <c r="BB14" s="63"/>
      <c r="BC14" s="63"/>
      <c r="BD14" s="63"/>
      <c r="BE14" s="63"/>
      <c r="BF14" s="210">
        <f t="shared" si="6"/>
        <v>1</v>
      </c>
      <c r="BG14" s="206" t="str">
        <f t="shared" si="7"/>
        <v>Mire</v>
      </c>
      <c r="BH14" s="206" t="str">
        <f t="shared" si="8"/>
        <v>Mire</v>
      </c>
      <c r="BI14" s="206" t="str">
        <f t="shared" si="9"/>
        <v>Mire</v>
      </c>
      <c r="BJ14" s="207"/>
    </row>
    <row r="15" spans="1:62" ht="14.1" customHeight="1">
      <c r="A15" s="50" t="s">
        <v>398</v>
      </c>
      <c r="B15" s="36" t="s">
        <v>399</v>
      </c>
      <c r="C15" s="27" t="s">
        <v>297</v>
      </c>
      <c r="D15" s="27" t="s">
        <v>297</v>
      </c>
      <c r="E15" s="3" t="s">
        <v>400</v>
      </c>
      <c r="F15" s="50" t="s">
        <v>401</v>
      </c>
      <c r="G15" s="2" t="s">
        <v>352</v>
      </c>
      <c r="H15" s="2" t="s">
        <v>353</v>
      </c>
      <c r="I15" s="31" t="s">
        <v>711</v>
      </c>
      <c r="J15" s="70">
        <v>30</v>
      </c>
      <c r="K15" s="27" t="s">
        <v>118</v>
      </c>
      <c r="L15" s="31" t="s">
        <v>713</v>
      </c>
      <c r="M15" s="71" t="s">
        <v>401</v>
      </c>
      <c r="N15" s="49"/>
      <c r="O15" s="49"/>
      <c r="P15" s="49"/>
      <c r="Q15" s="49"/>
      <c r="R15" s="49">
        <v>1</v>
      </c>
      <c r="S15" s="49">
        <v>123</v>
      </c>
      <c r="T15" s="67">
        <f t="shared" si="0"/>
        <v>1</v>
      </c>
      <c r="U15" s="46"/>
      <c r="V15" s="46"/>
      <c r="W15" s="46"/>
      <c r="X15" s="46"/>
      <c r="Y15" s="46"/>
      <c r="Z15" s="46"/>
      <c r="AA15" s="46"/>
      <c r="AB15" s="46"/>
      <c r="AC15" s="46">
        <v>25</v>
      </c>
      <c r="AD15" s="46">
        <v>10</v>
      </c>
      <c r="AE15" s="66">
        <f t="shared" si="1"/>
        <v>25</v>
      </c>
      <c r="AF15" s="66">
        <f t="shared" si="2"/>
        <v>10</v>
      </c>
      <c r="AG15" s="62">
        <v>10</v>
      </c>
      <c r="AH15" s="62">
        <v>4</v>
      </c>
      <c r="AI15" s="62">
        <v>10</v>
      </c>
      <c r="AJ15" s="68">
        <v>5</v>
      </c>
      <c r="AK15" s="62">
        <v>5</v>
      </c>
      <c r="AL15" s="62">
        <v>1</v>
      </c>
      <c r="AM15" s="62"/>
      <c r="AN15" s="62"/>
      <c r="AO15" s="65">
        <f t="shared" si="3"/>
        <v>25</v>
      </c>
      <c r="AP15" s="65">
        <f t="shared" si="4"/>
        <v>10</v>
      </c>
      <c r="AQ15" s="45"/>
      <c r="AR15" s="45"/>
      <c r="AS15" s="45"/>
      <c r="AT15" s="45">
        <v>1</v>
      </c>
      <c r="AU15" s="64">
        <f t="shared" si="5"/>
        <v>1</v>
      </c>
      <c r="AV15" s="61"/>
      <c r="AW15" s="63"/>
      <c r="AX15" s="63"/>
      <c r="AY15" s="63">
        <v>1</v>
      </c>
      <c r="AZ15" s="63"/>
      <c r="BA15" s="63"/>
      <c r="BB15" s="63"/>
      <c r="BC15" s="63"/>
      <c r="BD15" s="63"/>
      <c r="BE15" s="63"/>
      <c r="BF15" s="210">
        <f t="shared" si="6"/>
        <v>1</v>
      </c>
      <c r="BG15" s="206" t="str">
        <f t="shared" si="7"/>
        <v>Mire</v>
      </c>
      <c r="BH15" s="206" t="str">
        <f t="shared" si="8"/>
        <v>Mire</v>
      </c>
      <c r="BI15" s="206" t="str">
        <f t="shared" si="9"/>
        <v>Mire</v>
      </c>
      <c r="BJ15" s="207"/>
    </row>
    <row r="16" spans="1:62" ht="14.1" customHeight="1">
      <c r="A16" s="36" t="s">
        <v>720</v>
      </c>
      <c r="B16" s="36" t="s">
        <v>403</v>
      </c>
      <c r="C16" s="27" t="s">
        <v>297</v>
      </c>
      <c r="D16" s="27" t="s">
        <v>297</v>
      </c>
      <c r="E16" s="3" t="s">
        <v>400</v>
      </c>
      <c r="F16" s="3" t="s">
        <v>721</v>
      </c>
      <c r="G16" s="2" t="s">
        <v>352</v>
      </c>
      <c r="H16" s="2" t="s">
        <v>353</v>
      </c>
      <c r="I16" s="31" t="s">
        <v>711</v>
      </c>
      <c r="J16" s="70">
        <v>30</v>
      </c>
      <c r="K16" s="27" t="s">
        <v>118</v>
      </c>
      <c r="L16" s="31" t="s">
        <v>713</v>
      </c>
      <c r="M16" s="31" t="s">
        <v>722</v>
      </c>
      <c r="N16" s="49"/>
      <c r="O16" s="49"/>
      <c r="P16" s="49"/>
      <c r="Q16" s="49">
        <v>1</v>
      </c>
      <c r="R16" s="49"/>
      <c r="S16" s="49"/>
      <c r="T16" s="67">
        <f t="shared" si="0"/>
        <v>1</v>
      </c>
      <c r="U16" s="46"/>
      <c r="V16" s="46"/>
      <c r="W16" s="46"/>
      <c r="X16" s="46"/>
      <c r="Y16" s="46"/>
      <c r="Z16" s="46"/>
      <c r="AA16" s="46">
        <v>25</v>
      </c>
      <c r="AB16" s="46">
        <v>12</v>
      </c>
      <c r="AC16" s="46"/>
      <c r="AD16" s="46"/>
      <c r="AE16" s="66">
        <f t="shared" si="1"/>
        <v>25</v>
      </c>
      <c r="AF16" s="66">
        <f t="shared" si="2"/>
        <v>12</v>
      </c>
      <c r="AG16" s="62"/>
      <c r="AH16" s="62"/>
      <c r="AI16" s="62">
        <v>10</v>
      </c>
      <c r="AJ16" s="68">
        <v>4</v>
      </c>
      <c r="AK16" s="62">
        <v>9</v>
      </c>
      <c r="AL16" s="62">
        <v>6</v>
      </c>
      <c r="AM16" s="62">
        <v>6</v>
      </c>
      <c r="AN16" s="62">
        <v>2</v>
      </c>
      <c r="AO16" s="65">
        <f t="shared" si="3"/>
        <v>25</v>
      </c>
      <c r="AP16" s="65">
        <f t="shared" si="4"/>
        <v>12</v>
      </c>
      <c r="AQ16" s="45"/>
      <c r="AR16" s="45"/>
      <c r="AS16" s="45"/>
      <c r="AT16" s="45">
        <v>1</v>
      </c>
      <c r="AU16" s="64">
        <f t="shared" si="5"/>
        <v>1</v>
      </c>
      <c r="AV16" s="61"/>
      <c r="AW16" s="63"/>
      <c r="AX16" s="63"/>
      <c r="AY16" s="63">
        <v>1</v>
      </c>
      <c r="AZ16" s="63"/>
      <c r="BA16" s="63"/>
      <c r="BB16" s="63"/>
      <c r="BC16" s="63"/>
      <c r="BD16" s="63"/>
      <c r="BE16" s="63"/>
      <c r="BF16" s="210">
        <f t="shared" si="6"/>
        <v>1</v>
      </c>
      <c r="BG16" s="206" t="str">
        <f t="shared" si="7"/>
        <v>Mire</v>
      </c>
      <c r="BH16" s="206" t="str">
        <f t="shared" si="8"/>
        <v>Mire</v>
      </c>
      <c r="BI16" s="206" t="str">
        <f t="shared" si="9"/>
        <v>Mire</v>
      </c>
      <c r="BJ16" s="207"/>
    </row>
    <row r="17" spans="1:62" ht="14.1" customHeight="1">
      <c r="A17" s="27" t="s">
        <v>723</v>
      </c>
      <c r="B17" s="36" t="s">
        <v>534</v>
      </c>
      <c r="C17" s="27" t="s">
        <v>297</v>
      </c>
      <c r="D17" s="27" t="s">
        <v>297</v>
      </c>
      <c r="E17" s="3" t="s">
        <v>535</v>
      </c>
      <c r="F17" s="27" t="s">
        <v>535</v>
      </c>
      <c r="G17" s="2" t="s">
        <v>352</v>
      </c>
      <c r="H17" s="2" t="s">
        <v>353</v>
      </c>
      <c r="I17" s="31" t="s">
        <v>711</v>
      </c>
      <c r="J17" s="70">
        <v>30</v>
      </c>
      <c r="K17" s="27" t="s">
        <v>118</v>
      </c>
      <c r="L17" s="31" t="s">
        <v>713</v>
      </c>
      <c r="M17" s="31" t="s">
        <v>724</v>
      </c>
      <c r="N17" s="49">
        <v>1</v>
      </c>
      <c r="O17" s="49"/>
      <c r="P17" s="49"/>
      <c r="Q17" s="49"/>
      <c r="R17" s="49"/>
      <c r="S17" s="49"/>
      <c r="T17" s="67">
        <f t="shared" si="0"/>
        <v>1</v>
      </c>
      <c r="U17" s="46">
        <v>22</v>
      </c>
      <c r="V17" s="46">
        <v>13</v>
      </c>
      <c r="W17" s="46"/>
      <c r="X17" s="46"/>
      <c r="Y17" s="46"/>
      <c r="Z17" s="46"/>
      <c r="AA17" s="46"/>
      <c r="AB17" s="46"/>
      <c r="AC17" s="46"/>
      <c r="AD17" s="46"/>
      <c r="AE17" s="66">
        <f t="shared" si="1"/>
        <v>22</v>
      </c>
      <c r="AF17" s="66">
        <f t="shared" si="2"/>
        <v>13</v>
      </c>
      <c r="AG17" s="62">
        <v>22</v>
      </c>
      <c r="AH17" s="62">
        <v>13</v>
      </c>
      <c r="AI17" s="62"/>
      <c r="AJ17" s="68"/>
      <c r="AK17" s="62"/>
      <c r="AL17" s="62"/>
      <c r="AM17" s="62"/>
      <c r="AN17" s="62"/>
      <c r="AO17" s="65">
        <f t="shared" si="3"/>
        <v>22</v>
      </c>
      <c r="AP17" s="65">
        <f t="shared" si="4"/>
        <v>13</v>
      </c>
      <c r="AQ17" s="45"/>
      <c r="AR17" s="45">
        <v>1</v>
      </c>
      <c r="AS17" s="45"/>
      <c r="AT17" s="45">
        <v>1</v>
      </c>
      <c r="AU17" s="64">
        <f t="shared" si="5"/>
        <v>2</v>
      </c>
      <c r="AV17" s="61"/>
      <c r="AW17" s="63"/>
      <c r="AX17" s="63"/>
      <c r="AY17" s="63"/>
      <c r="AZ17" s="63">
        <v>1</v>
      </c>
      <c r="BA17" s="63">
        <v>1</v>
      </c>
      <c r="BB17" s="63"/>
      <c r="BC17" s="63"/>
      <c r="BD17" s="63"/>
      <c r="BE17" s="63"/>
      <c r="BF17" s="210">
        <f t="shared" si="6"/>
        <v>2</v>
      </c>
      <c r="BG17" s="206" t="str">
        <f t="shared" si="7"/>
        <v>Mire</v>
      </c>
      <c r="BH17" s="206" t="str">
        <f t="shared" si="8"/>
        <v>Mire</v>
      </c>
      <c r="BI17" s="206" t="str">
        <f t="shared" si="9"/>
        <v>Mire</v>
      </c>
      <c r="BJ17" s="207"/>
    </row>
    <row r="18" spans="1:62" ht="14.1" customHeight="1">
      <c r="A18" s="27" t="s">
        <v>725</v>
      </c>
      <c r="B18" s="40" t="s">
        <v>534</v>
      </c>
      <c r="C18" s="27" t="s">
        <v>297</v>
      </c>
      <c r="D18" s="27" t="s">
        <v>297</v>
      </c>
      <c r="E18" s="3" t="s">
        <v>535</v>
      </c>
      <c r="F18" s="3" t="s">
        <v>535</v>
      </c>
      <c r="G18" s="2" t="s">
        <v>352</v>
      </c>
      <c r="H18" s="2" t="s">
        <v>353</v>
      </c>
      <c r="I18" s="31" t="s">
        <v>711</v>
      </c>
      <c r="J18" s="70">
        <v>25</v>
      </c>
      <c r="K18" s="27" t="s">
        <v>118</v>
      </c>
      <c r="L18" s="31" t="s">
        <v>713</v>
      </c>
      <c r="M18" s="53" t="s">
        <v>724</v>
      </c>
      <c r="N18" s="49"/>
      <c r="O18" s="49"/>
      <c r="P18" s="49"/>
      <c r="Q18" s="49">
        <v>1</v>
      </c>
      <c r="R18" s="49"/>
      <c r="S18" s="49"/>
      <c r="T18" s="67">
        <f t="shared" si="0"/>
        <v>1</v>
      </c>
      <c r="U18" s="46"/>
      <c r="V18" s="46"/>
      <c r="W18" s="46"/>
      <c r="X18" s="46"/>
      <c r="Y18" s="46">
        <v>31</v>
      </c>
      <c r="Z18" s="46">
        <v>16</v>
      </c>
      <c r="AA18" s="46"/>
      <c r="AB18" s="46"/>
      <c r="AC18" s="46"/>
      <c r="AD18" s="46"/>
      <c r="AE18" s="66">
        <f t="shared" si="1"/>
        <v>31</v>
      </c>
      <c r="AF18" s="66">
        <f t="shared" si="2"/>
        <v>16</v>
      </c>
      <c r="AG18" s="62"/>
      <c r="AH18" s="62"/>
      <c r="AI18" s="62"/>
      <c r="AJ18" s="68"/>
      <c r="AK18" s="62">
        <v>31</v>
      </c>
      <c r="AL18" s="62">
        <v>16</v>
      </c>
      <c r="AM18" s="62"/>
      <c r="AN18" s="62"/>
      <c r="AO18" s="65">
        <f t="shared" si="3"/>
        <v>31</v>
      </c>
      <c r="AP18" s="65">
        <f t="shared" si="4"/>
        <v>16</v>
      </c>
      <c r="AQ18" s="45"/>
      <c r="AR18" s="45"/>
      <c r="AS18" s="45"/>
      <c r="AT18" s="45">
        <v>1</v>
      </c>
      <c r="AU18" s="64">
        <f t="shared" si="5"/>
        <v>1</v>
      </c>
      <c r="AV18" s="61"/>
      <c r="AW18" s="63"/>
      <c r="AX18" s="63"/>
      <c r="AY18" s="63"/>
      <c r="AZ18" s="63"/>
      <c r="BA18" s="63"/>
      <c r="BB18" s="63">
        <v>1</v>
      </c>
      <c r="BC18" s="63"/>
      <c r="BD18" s="63"/>
      <c r="BE18" s="63"/>
      <c r="BF18" s="210">
        <f t="shared" si="6"/>
        <v>1</v>
      </c>
      <c r="BG18" s="206" t="str">
        <f t="shared" si="7"/>
        <v>Mire</v>
      </c>
      <c r="BH18" s="206" t="str">
        <f t="shared" si="8"/>
        <v>Mire</v>
      </c>
      <c r="BI18" s="206" t="str">
        <f t="shared" si="9"/>
        <v>Mire</v>
      </c>
      <c r="BJ18" s="207"/>
    </row>
    <row r="19" spans="1:62" ht="14.1" customHeight="1">
      <c r="A19" s="27" t="s">
        <v>920</v>
      </c>
      <c r="B19" s="40" t="s">
        <v>726</v>
      </c>
      <c r="C19" s="27" t="s">
        <v>297</v>
      </c>
      <c r="D19" s="27" t="s">
        <v>297</v>
      </c>
      <c r="E19" s="3" t="s">
        <v>297</v>
      </c>
      <c r="F19" s="3" t="s">
        <v>297</v>
      </c>
      <c r="G19" s="2" t="s">
        <v>298</v>
      </c>
      <c r="H19" s="2" t="s">
        <v>299</v>
      </c>
      <c r="I19" s="31" t="s">
        <v>711</v>
      </c>
      <c r="J19" s="70">
        <v>120</v>
      </c>
      <c r="K19" s="27" t="s">
        <v>727</v>
      </c>
      <c r="L19" s="31" t="s">
        <v>713</v>
      </c>
      <c r="M19" s="53" t="s">
        <v>728</v>
      </c>
      <c r="N19" s="49"/>
      <c r="O19" s="49"/>
      <c r="P19" s="49">
        <v>1</v>
      </c>
      <c r="Q19" s="49"/>
      <c r="R19" s="49">
        <v>1</v>
      </c>
      <c r="S19" s="49">
        <v>12</v>
      </c>
      <c r="T19" s="67">
        <f t="shared" si="0"/>
        <v>2</v>
      </c>
      <c r="U19" s="46"/>
      <c r="V19" s="46"/>
      <c r="W19" s="46"/>
      <c r="X19" s="46"/>
      <c r="Y19" s="46">
        <v>17</v>
      </c>
      <c r="Z19" s="46">
        <v>2</v>
      </c>
      <c r="AA19" s="46"/>
      <c r="AB19" s="46"/>
      <c r="AC19" s="46">
        <v>28</v>
      </c>
      <c r="AD19" s="46">
        <v>10</v>
      </c>
      <c r="AE19" s="66">
        <f t="shared" si="1"/>
        <v>45</v>
      </c>
      <c r="AF19" s="66">
        <f t="shared" si="2"/>
        <v>12</v>
      </c>
      <c r="AG19" s="62">
        <v>10</v>
      </c>
      <c r="AH19" s="62">
        <v>3</v>
      </c>
      <c r="AI19" s="62">
        <v>17</v>
      </c>
      <c r="AJ19" s="68">
        <v>8</v>
      </c>
      <c r="AK19" s="62">
        <v>15</v>
      </c>
      <c r="AL19" s="62">
        <v>1</v>
      </c>
      <c r="AM19" s="62">
        <v>3</v>
      </c>
      <c r="AN19" s="62">
        <v>0</v>
      </c>
      <c r="AO19" s="65">
        <f t="shared" si="3"/>
        <v>45</v>
      </c>
      <c r="AP19" s="65">
        <f t="shared" si="4"/>
        <v>12</v>
      </c>
      <c r="AQ19" s="45"/>
      <c r="AR19" s="45"/>
      <c r="AS19" s="45"/>
      <c r="AT19" s="45">
        <v>3</v>
      </c>
      <c r="AU19" s="64">
        <f t="shared" si="5"/>
        <v>3</v>
      </c>
      <c r="AV19" s="61">
        <v>1</v>
      </c>
      <c r="AW19" s="63"/>
      <c r="AX19" s="63"/>
      <c r="AY19" s="63"/>
      <c r="AZ19" s="63">
        <v>2</v>
      </c>
      <c r="BA19" s="63"/>
      <c r="BB19" s="63"/>
      <c r="BC19" s="63"/>
      <c r="BD19" s="63">
        <v>1</v>
      </c>
      <c r="BE19" s="63"/>
      <c r="BF19" s="210">
        <f t="shared" si="6"/>
        <v>3</v>
      </c>
      <c r="BG19" s="206" t="str">
        <f t="shared" si="7"/>
        <v>Mire</v>
      </c>
      <c r="BH19" s="206" t="str">
        <f t="shared" si="8"/>
        <v>Mire</v>
      </c>
      <c r="BI19" s="206" t="str">
        <f t="shared" si="9"/>
        <v>Mire</v>
      </c>
      <c r="BJ19" s="207"/>
    </row>
    <row r="20" spans="1:62" ht="14.1" customHeight="1">
      <c r="A20" s="27" t="s">
        <v>603</v>
      </c>
      <c r="B20" s="40" t="s">
        <v>600</v>
      </c>
      <c r="C20" s="27" t="s">
        <v>297</v>
      </c>
      <c r="D20" s="27" t="s">
        <v>297</v>
      </c>
      <c r="E20" s="3" t="s">
        <v>601</v>
      </c>
      <c r="F20" s="27" t="s">
        <v>601</v>
      </c>
      <c r="G20" s="2" t="s">
        <v>352</v>
      </c>
      <c r="H20" s="2" t="s">
        <v>353</v>
      </c>
      <c r="I20" s="31" t="s">
        <v>711</v>
      </c>
      <c r="J20" s="70">
        <v>25</v>
      </c>
      <c r="K20" s="27" t="s">
        <v>118</v>
      </c>
      <c r="L20" s="31" t="s">
        <v>713</v>
      </c>
      <c r="M20" s="31" t="s">
        <v>729</v>
      </c>
      <c r="N20" s="49"/>
      <c r="O20" s="49"/>
      <c r="P20" s="49"/>
      <c r="Q20" s="49"/>
      <c r="R20" s="49">
        <v>1</v>
      </c>
      <c r="S20" s="49">
        <v>123</v>
      </c>
      <c r="T20" s="67">
        <f t="shared" si="0"/>
        <v>1</v>
      </c>
      <c r="U20" s="46"/>
      <c r="V20" s="46"/>
      <c r="W20" s="46"/>
      <c r="X20" s="46"/>
      <c r="Y20" s="46"/>
      <c r="Z20" s="46"/>
      <c r="AA20" s="46"/>
      <c r="AB20" s="46"/>
      <c r="AC20" s="46">
        <v>15</v>
      </c>
      <c r="AD20" s="46">
        <v>7</v>
      </c>
      <c r="AE20" s="66">
        <f t="shared" si="1"/>
        <v>15</v>
      </c>
      <c r="AF20" s="66">
        <f t="shared" si="2"/>
        <v>7</v>
      </c>
      <c r="AG20" s="62">
        <v>4</v>
      </c>
      <c r="AH20" s="62">
        <v>3</v>
      </c>
      <c r="AI20" s="62">
        <v>5</v>
      </c>
      <c r="AJ20" s="68">
        <v>2</v>
      </c>
      <c r="AK20" s="62">
        <v>6</v>
      </c>
      <c r="AL20" s="62">
        <v>2</v>
      </c>
      <c r="AM20" s="62"/>
      <c r="AN20" s="62"/>
      <c r="AO20" s="65">
        <f t="shared" si="3"/>
        <v>15</v>
      </c>
      <c r="AP20" s="65">
        <f t="shared" si="4"/>
        <v>7</v>
      </c>
      <c r="AQ20" s="45"/>
      <c r="AR20" s="45"/>
      <c r="AS20" s="45"/>
      <c r="AT20" s="45">
        <v>1</v>
      </c>
      <c r="AU20" s="64">
        <f t="shared" si="5"/>
        <v>1</v>
      </c>
      <c r="AV20" s="61"/>
      <c r="AW20" s="63"/>
      <c r="AX20" s="63"/>
      <c r="AY20" s="63"/>
      <c r="AZ20" s="63"/>
      <c r="BA20" s="63"/>
      <c r="BB20" s="63"/>
      <c r="BC20" s="63"/>
      <c r="BD20" s="63">
        <v>1</v>
      </c>
      <c r="BE20" s="63"/>
      <c r="BF20" s="210">
        <f t="shared" si="6"/>
        <v>1</v>
      </c>
      <c r="BG20" s="206" t="str">
        <f t="shared" si="7"/>
        <v>Mire</v>
      </c>
      <c r="BH20" s="206" t="str">
        <f t="shared" si="8"/>
        <v>Mire</v>
      </c>
      <c r="BI20" s="206" t="str">
        <f t="shared" si="9"/>
        <v>Mire</v>
      </c>
      <c r="BJ20" s="208"/>
    </row>
    <row r="21" spans="1:62" ht="14.1" customHeight="1">
      <c r="A21" s="27" t="s">
        <v>326</v>
      </c>
      <c r="B21" s="40" t="s">
        <v>730</v>
      </c>
      <c r="C21" s="27" t="s">
        <v>297</v>
      </c>
      <c r="D21" s="27" t="s">
        <v>297</v>
      </c>
      <c r="E21" s="3" t="s">
        <v>297</v>
      </c>
      <c r="F21" s="27" t="s">
        <v>297</v>
      </c>
      <c r="G21" s="2" t="s">
        <v>298</v>
      </c>
      <c r="H21" s="2" t="s">
        <v>299</v>
      </c>
      <c r="I21" s="31" t="s">
        <v>711</v>
      </c>
      <c r="J21" s="70">
        <v>60</v>
      </c>
      <c r="K21" s="27" t="s">
        <v>118</v>
      </c>
      <c r="L21" s="31" t="s">
        <v>713</v>
      </c>
      <c r="M21" s="31"/>
      <c r="N21" s="49">
        <v>1</v>
      </c>
      <c r="O21" s="49">
        <v>1</v>
      </c>
      <c r="P21" s="49"/>
      <c r="Q21" s="49">
        <v>1</v>
      </c>
      <c r="R21" s="49"/>
      <c r="S21" s="49"/>
      <c r="T21" s="67">
        <f t="shared" si="0"/>
        <v>3</v>
      </c>
      <c r="U21" s="46">
        <v>20</v>
      </c>
      <c r="V21" s="46">
        <v>9</v>
      </c>
      <c r="W21" s="46">
        <v>20</v>
      </c>
      <c r="X21" s="46">
        <v>10</v>
      </c>
      <c r="Y21" s="46"/>
      <c r="Z21" s="46"/>
      <c r="AA21" s="46">
        <v>27</v>
      </c>
      <c r="AB21" s="46">
        <v>14</v>
      </c>
      <c r="AC21" s="46"/>
      <c r="AD21" s="46"/>
      <c r="AE21" s="66">
        <f t="shared" si="1"/>
        <v>67</v>
      </c>
      <c r="AF21" s="66">
        <f t="shared" si="2"/>
        <v>33</v>
      </c>
      <c r="AG21" s="62">
        <v>20</v>
      </c>
      <c r="AH21" s="62">
        <v>9</v>
      </c>
      <c r="AI21" s="62">
        <v>20</v>
      </c>
      <c r="AJ21" s="68">
        <v>10</v>
      </c>
      <c r="AK21" s="62">
        <v>27</v>
      </c>
      <c r="AL21" s="62">
        <v>14</v>
      </c>
      <c r="AM21" s="62"/>
      <c r="AN21" s="62"/>
      <c r="AO21" s="65">
        <f t="shared" si="3"/>
        <v>67</v>
      </c>
      <c r="AP21" s="65">
        <f t="shared" si="4"/>
        <v>33</v>
      </c>
      <c r="AQ21" s="45"/>
      <c r="AR21" s="45">
        <v>1</v>
      </c>
      <c r="AS21" s="45"/>
      <c r="AT21" s="45">
        <v>2</v>
      </c>
      <c r="AU21" s="64">
        <f t="shared" si="5"/>
        <v>3</v>
      </c>
      <c r="AV21" s="61">
        <v>1</v>
      </c>
      <c r="AW21" s="63"/>
      <c r="AX21" s="63"/>
      <c r="AY21" s="63">
        <v>1</v>
      </c>
      <c r="AZ21" s="63"/>
      <c r="BA21" s="63"/>
      <c r="BB21" s="63"/>
      <c r="BC21" s="63"/>
      <c r="BD21" s="63">
        <v>2</v>
      </c>
      <c r="BE21" s="63"/>
      <c r="BF21" s="210">
        <f t="shared" si="6"/>
        <v>3</v>
      </c>
      <c r="BG21" s="206" t="str">
        <f t="shared" si="7"/>
        <v>Mire</v>
      </c>
      <c r="BH21" s="206" t="str">
        <f t="shared" si="8"/>
        <v>Mire</v>
      </c>
      <c r="BI21" s="206" t="str">
        <f t="shared" si="9"/>
        <v>Mire</v>
      </c>
      <c r="BJ21" s="208"/>
    </row>
    <row r="22" spans="1:62" ht="14.1" customHeight="1">
      <c r="A22" s="27" t="s">
        <v>731</v>
      </c>
      <c r="B22" s="40" t="s">
        <v>596</v>
      </c>
      <c r="C22" s="27" t="s">
        <v>297</v>
      </c>
      <c r="D22" s="27" t="s">
        <v>297</v>
      </c>
      <c r="E22" s="3" t="s">
        <v>587</v>
      </c>
      <c r="F22" s="27" t="s">
        <v>598</v>
      </c>
      <c r="G22" s="2" t="s">
        <v>676</v>
      </c>
      <c r="H22" s="2" t="s">
        <v>353</v>
      </c>
      <c r="I22" s="31" t="s">
        <v>732</v>
      </c>
      <c r="J22" s="70">
        <v>30</v>
      </c>
      <c r="K22" s="27" t="s">
        <v>118</v>
      </c>
      <c r="L22" s="31" t="s">
        <v>708</v>
      </c>
      <c r="M22" s="31" t="s">
        <v>587</v>
      </c>
      <c r="N22" s="49"/>
      <c r="O22" s="49"/>
      <c r="P22" s="49"/>
      <c r="Q22" s="49"/>
      <c r="R22" s="49">
        <v>1</v>
      </c>
      <c r="S22" s="49">
        <v>23</v>
      </c>
      <c r="T22" s="67">
        <f t="shared" si="0"/>
        <v>1</v>
      </c>
      <c r="U22" s="46"/>
      <c r="V22" s="46"/>
      <c r="W22" s="46"/>
      <c r="X22" s="46"/>
      <c r="Y22" s="46"/>
      <c r="Z22" s="46"/>
      <c r="AA22" s="46"/>
      <c r="AB22" s="46"/>
      <c r="AC22" s="46">
        <v>15</v>
      </c>
      <c r="AD22" s="46">
        <v>6</v>
      </c>
      <c r="AE22" s="66">
        <f t="shared" si="1"/>
        <v>15</v>
      </c>
      <c r="AF22" s="66">
        <f t="shared" si="2"/>
        <v>6</v>
      </c>
      <c r="AG22" s="62"/>
      <c r="AH22" s="62"/>
      <c r="AI22" s="62">
        <v>8</v>
      </c>
      <c r="AJ22" s="68">
        <v>3</v>
      </c>
      <c r="AK22" s="62">
        <v>5</v>
      </c>
      <c r="AL22" s="62">
        <v>1</v>
      </c>
      <c r="AM22" s="62">
        <v>2</v>
      </c>
      <c r="AN22" s="62">
        <v>2</v>
      </c>
      <c r="AO22" s="65">
        <f t="shared" si="3"/>
        <v>15</v>
      </c>
      <c r="AP22" s="65">
        <f t="shared" si="4"/>
        <v>6</v>
      </c>
      <c r="AQ22" s="45"/>
      <c r="AR22" s="45"/>
      <c r="AS22" s="45"/>
      <c r="AT22" s="45">
        <v>1</v>
      </c>
      <c r="AU22" s="64">
        <f t="shared" si="5"/>
        <v>1</v>
      </c>
      <c r="AV22" s="61"/>
      <c r="AW22" s="63"/>
      <c r="AX22" s="63"/>
      <c r="AY22" s="63"/>
      <c r="AZ22" s="63">
        <v>1</v>
      </c>
      <c r="BA22" s="63"/>
      <c r="BB22" s="63"/>
      <c r="BC22" s="63"/>
      <c r="BD22" s="63"/>
      <c r="BE22" s="63"/>
      <c r="BF22" s="210">
        <f t="shared" si="6"/>
        <v>1</v>
      </c>
      <c r="BG22" s="206" t="str">
        <f t="shared" si="7"/>
        <v>Mire</v>
      </c>
      <c r="BH22" s="206" t="str">
        <f t="shared" si="8"/>
        <v>Mire</v>
      </c>
      <c r="BI22" s="206" t="str">
        <f t="shared" si="9"/>
        <v>Mire</v>
      </c>
      <c r="BJ22" s="208"/>
    </row>
    <row r="23" spans="1:62" ht="14.1" customHeight="1">
      <c r="A23" s="27" t="s">
        <v>733</v>
      </c>
      <c r="B23" s="40" t="s">
        <v>349</v>
      </c>
      <c r="C23" s="27" t="s">
        <v>297</v>
      </c>
      <c r="D23" s="27" t="s">
        <v>297</v>
      </c>
      <c r="E23" s="3" t="s">
        <v>350</v>
      </c>
      <c r="F23" s="27" t="s">
        <v>351</v>
      </c>
      <c r="G23" s="2" t="s">
        <v>352</v>
      </c>
      <c r="H23" s="2" t="s">
        <v>353</v>
      </c>
      <c r="I23" s="31" t="s">
        <v>711</v>
      </c>
      <c r="J23" s="70">
        <v>80</v>
      </c>
      <c r="K23" s="27" t="s">
        <v>118</v>
      </c>
      <c r="L23" s="31" t="s">
        <v>713</v>
      </c>
      <c r="M23" s="31" t="s">
        <v>351</v>
      </c>
      <c r="N23" s="49">
        <v>1</v>
      </c>
      <c r="O23" s="49">
        <v>1</v>
      </c>
      <c r="P23" s="49">
        <v>1</v>
      </c>
      <c r="Q23" s="49"/>
      <c r="R23" s="49"/>
      <c r="S23" s="49"/>
      <c r="T23" s="67">
        <f t="shared" si="0"/>
        <v>3</v>
      </c>
      <c r="U23" s="46">
        <v>27</v>
      </c>
      <c r="V23" s="46">
        <v>11</v>
      </c>
      <c r="W23" s="46">
        <v>24</v>
      </c>
      <c r="X23" s="46">
        <v>10</v>
      </c>
      <c r="Y23" s="46">
        <v>25</v>
      </c>
      <c r="Z23" s="46">
        <v>12</v>
      </c>
      <c r="AA23" s="46"/>
      <c r="AB23" s="46"/>
      <c r="AC23" s="46"/>
      <c r="AD23" s="46"/>
      <c r="AE23" s="66">
        <f t="shared" si="1"/>
        <v>76</v>
      </c>
      <c r="AF23" s="66">
        <f t="shared" si="2"/>
        <v>33</v>
      </c>
      <c r="AG23" s="62">
        <v>27</v>
      </c>
      <c r="AH23" s="62">
        <v>11</v>
      </c>
      <c r="AI23" s="62">
        <v>24</v>
      </c>
      <c r="AJ23" s="68">
        <v>10</v>
      </c>
      <c r="AK23" s="62">
        <v>25</v>
      </c>
      <c r="AL23" s="62">
        <v>12</v>
      </c>
      <c r="AM23" s="62"/>
      <c r="AN23" s="62"/>
      <c r="AO23" s="65">
        <f t="shared" si="3"/>
        <v>76</v>
      </c>
      <c r="AP23" s="65">
        <f t="shared" si="4"/>
        <v>33</v>
      </c>
      <c r="AQ23" s="45"/>
      <c r="AR23" s="45"/>
      <c r="AS23" s="45"/>
      <c r="AT23" s="45">
        <v>3</v>
      </c>
      <c r="AU23" s="64">
        <f t="shared" si="5"/>
        <v>3</v>
      </c>
      <c r="AV23" s="61"/>
      <c r="AW23" s="63"/>
      <c r="AX23" s="63"/>
      <c r="AY23" s="63"/>
      <c r="AZ23" s="63">
        <v>1</v>
      </c>
      <c r="BA23" s="63"/>
      <c r="BB23" s="63">
        <v>1</v>
      </c>
      <c r="BC23" s="63">
        <v>1</v>
      </c>
      <c r="BD23" s="63"/>
      <c r="BE23" s="63"/>
      <c r="BF23" s="210">
        <f t="shared" si="6"/>
        <v>3</v>
      </c>
      <c r="BG23" s="206" t="str">
        <f t="shared" si="7"/>
        <v>Mire</v>
      </c>
      <c r="BH23" s="206" t="str">
        <f t="shared" si="8"/>
        <v>Mire</v>
      </c>
      <c r="BI23" s="206" t="str">
        <f t="shared" si="9"/>
        <v>Mire</v>
      </c>
      <c r="BJ23" s="208"/>
    </row>
    <row r="24" spans="1:62" ht="14.1" customHeight="1">
      <c r="A24" s="27" t="s">
        <v>440</v>
      </c>
      <c r="B24" s="27" t="s">
        <v>734</v>
      </c>
      <c r="C24" s="27" t="s">
        <v>297</v>
      </c>
      <c r="D24" s="27" t="s">
        <v>297</v>
      </c>
      <c r="E24" s="27" t="s">
        <v>436</v>
      </c>
      <c r="F24" s="27" t="s">
        <v>436</v>
      </c>
      <c r="G24" s="2" t="s">
        <v>352</v>
      </c>
      <c r="H24" s="2" t="s">
        <v>353</v>
      </c>
      <c r="I24" s="31" t="s">
        <v>711</v>
      </c>
      <c r="J24" s="70">
        <v>27</v>
      </c>
      <c r="K24" s="27" t="s">
        <v>118</v>
      </c>
      <c r="L24" s="31" t="s">
        <v>713</v>
      </c>
      <c r="M24" s="31" t="s">
        <v>442</v>
      </c>
      <c r="N24" s="49"/>
      <c r="O24" s="49"/>
      <c r="P24" s="49"/>
      <c r="Q24" s="49"/>
      <c r="R24" s="49">
        <v>1</v>
      </c>
      <c r="S24" s="49">
        <v>23</v>
      </c>
      <c r="T24" s="67">
        <f t="shared" si="0"/>
        <v>1</v>
      </c>
      <c r="U24" s="46"/>
      <c r="V24" s="46"/>
      <c r="W24" s="46"/>
      <c r="X24" s="46"/>
      <c r="Y24" s="46"/>
      <c r="Z24" s="46"/>
      <c r="AA24" s="46"/>
      <c r="AB24" s="46"/>
      <c r="AC24" s="46">
        <v>26</v>
      </c>
      <c r="AD24" s="46">
        <v>13</v>
      </c>
      <c r="AE24" s="66">
        <f t="shared" si="1"/>
        <v>26</v>
      </c>
      <c r="AF24" s="66">
        <f t="shared" si="2"/>
        <v>13</v>
      </c>
      <c r="AG24" s="62"/>
      <c r="AH24" s="62"/>
      <c r="AI24" s="62">
        <v>6</v>
      </c>
      <c r="AJ24" s="68">
        <v>2</v>
      </c>
      <c r="AK24" s="62">
        <v>20</v>
      </c>
      <c r="AL24" s="62">
        <v>11</v>
      </c>
      <c r="AM24" s="62"/>
      <c r="AN24" s="62"/>
      <c r="AO24" s="65">
        <f t="shared" si="3"/>
        <v>26</v>
      </c>
      <c r="AP24" s="65">
        <f t="shared" si="4"/>
        <v>13</v>
      </c>
      <c r="AQ24" s="45"/>
      <c r="AR24" s="45"/>
      <c r="AS24" s="45"/>
      <c r="AT24" s="45">
        <v>1</v>
      </c>
      <c r="AU24" s="64">
        <f t="shared" si="5"/>
        <v>1</v>
      </c>
      <c r="AV24" s="61"/>
      <c r="AW24" s="63"/>
      <c r="AX24" s="63">
        <v>1</v>
      </c>
      <c r="AY24" s="63"/>
      <c r="AZ24" s="63"/>
      <c r="BA24" s="63"/>
      <c r="BB24" s="63"/>
      <c r="BC24" s="63"/>
      <c r="BD24" s="63"/>
      <c r="BE24" s="63"/>
      <c r="BF24" s="210">
        <f t="shared" si="6"/>
        <v>1</v>
      </c>
      <c r="BG24" s="206" t="str">
        <f t="shared" si="7"/>
        <v>Mire</v>
      </c>
      <c r="BH24" s="206" t="str">
        <f t="shared" si="8"/>
        <v>Mire</v>
      </c>
      <c r="BI24" s="206" t="str">
        <f t="shared" si="9"/>
        <v>Mire</v>
      </c>
      <c r="BJ24" s="208"/>
    </row>
    <row r="25" spans="1:62" ht="14.1" customHeight="1">
      <c r="A25" s="27" t="s">
        <v>443</v>
      </c>
      <c r="B25" s="27" t="s">
        <v>734</v>
      </c>
      <c r="C25" s="27" t="s">
        <v>297</v>
      </c>
      <c r="D25" s="27" t="s">
        <v>297</v>
      </c>
      <c r="E25" s="27" t="s">
        <v>436</v>
      </c>
      <c r="F25" s="27" t="s">
        <v>436</v>
      </c>
      <c r="G25" s="2" t="s">
        <v>352</v>
      </c>
      <c r="H25" s="2" t="s">
        <v>353</v>
      </c>
      <c r="I25" s="31" t="s">
        <v>711</v>
      </c>
      <c r="J25" s="70">
        <v>25</v>
      </c>
      <c r="K25" s="27" t="s">
        <v>118</v>
      </c>
      <c r="L25" s="31" t="s">
        <v>713</v>
      </c>
      <c r="M25" s="31" t="s">
        <v>442</v>
      </c>
      <c r="N25" s="49"/>
      <c r="O25" s="49"/>
      <c r="P25" s="49"/>
      <c r="Q25" s="49"/>
      <c r="R25" s="49">
        <v>1</v>
      </c>
      <c r="S25" s="49">
        <v>23</v>
      </c>
      <c r="T25" s="67">
        <f t="shared" si="0"/>
        <v>1</v>
      </c>
      <c r="U25" s="46"/>
      <c r="V25" s="46"/>
      <c r="W25" s="46"/>
      <c r="X25" s="46"/>
      <c r="Y25" s="46"/>
      <c r="Z25" s="46"/>
      <c r="AA25" s="46"/>
      <c r="AB25" s="46"/>
      <c r="AC25" s="46">
        <v>21</v>
      </c>
      <c r="AD25" s="46">
        <v>11</v>
      </c>
      <c r="AE25" s="66">
        <f t="shared" si="1"/>
        <v>21</v>
      </c>
      <c r="AF25" s="66">
        <f t="shared" si="2"/>
        <v>11</v>
      </c>
      <c r="AG25" s="62"/>
      <c r="AH25" s="62"/>
      <c r="AI25" s="62">
        <v>6</v>
      </c>
      <c r="AJ25" s="68">
        <v>4</v>
      </c>
      <c r="AK25" s="62">
        <v>15</v>
      </c>
      <c r="AL25" s="62">
        <v>7</v>
      </c>
      <c r="AM25" s="62"/>
      <c r="AN25" s="62"/>
      <c r="AO25" s="65">
        <f t="shared" si="3"/>
        <v>21</v>
      </c>
      <c r="AP25" s="65">
        <f t="shared" si="4"/>
        <v>11</v>
      </c>
      <c r="AQ25" s="45"/>
      <c r="AR25" s="45"/>
      <c r="AS25" s="45"/>
      <c r="AT25" s="45">
        <v>1</v>
      </c>
      <c r="AU25" s="64">
        <f t="shared" si="5"/>
        <v>1</v>
      </c>
      <c r="AV25" s="61"/>
      <c r="AW25" s="63"/>
      <c r="AX25" s="63">
        <v>1</v>
      </c>
      <c r="AY25" s="63"/>
      <c r="AZ25" s="63"/>
      <c r="BA25" s="63"/>
      <c r="BB25" s="63"/>
      <c r="BC25" s="63"/>
      <c r="BD25" s="63"/>
      <c r="BE25" s="63"/>
      <c r="BF25" s="210">
        <f t="shared" si="6"/>
        <v>1</v>
      </c>
      <c r="BG25" s="206" t="str">
        <f t="shared" si="7"/>
        <v>Mire</v>
      </c>
      <c r="BH25" s="206" t="str">
        <f t="shared" si="8"/>
        <v>Mire</v>
      </c>
      <c r="BI25" s="206" t="str">
        <f t="shared" si="9"/>
        <v>Mire</v>
      </c>
      <c r="BJ25" s="208"/>
    </row>
    <row r="26" spans="1:62" ht="14.1" customHeight="1">
      <c r="A26" s="27" t="s">
        <v>450</v>
      </c>
      <c r="B26" s="27" t="s">
        <v>735</v>
      </c>
      <c r="C26" s="27" t="s">
        <v>297</v>
      </c>
      <c r="D26" s="27" t="s">
        <v>297</v>
      </c>
      <c r="E26" s="27" t="s">
        <v>436</v>
      </c>
      <c r="F26" s="27" t="s">
        <v>452</v>
      </c>
      <c r="G26" s="2" t="s">
        <v>352</v>
      </c>
      <c r="H26" s="2" t="s">
        <v>353</v>
      </c>
      <c r="I26" s="31" t="s">
        <v>711</v>
      </c>
      <c r="J26" s="70">
        <v>25</v>
      </c>
      <c r="K26" s="27" t="s">
        <v>118</v>
      </c>
      <c r="L26" s="31" t="s">
        <v>713</v>
      </c>
      <c r="M26" s="31" t="s">
        <v>452</v>
      </c>
      <c r="N26" s="49"/>
      <c r="O26" s="49"/>
      <c r="P26" s="49"/>
      <c r="Q26" s="49"/>
      <c r="R26" s="49">
        <v>1</v>
      </c>
      <c r="S26" s="49">
        <v>123</v>
      </c>
      <c r="T26" s="67">
        <f t="shared" si="0"/>
        <v>1</v>
      </c>
      <c r="U26" s="46"/>
      <c r="V26" s="46"/>
      <c r="W26" s="46"/>
      <c r="X26" s="46"/>
      <c r="Y26" s="46"/>
      <c r="Z26" s="46"/>
      <c r="AA26" s="46"/>
      <c r="AB26" s="46"/>
      <c r="AC26" s="46">
        <v>20</v>
      </c>
      <c r="AD26" s="46">
        <v>11</v>
      </c>
      <c r="AE26" s="66">
        <f t="shared" si="1"/>
        <v>20</v>
      </c>
      <c r="AF26" s="66">
        <f t="shared" si="2"/>
        <v>11</v>
      </c>
      <c r="AG26" s="62">
        <v>2</v>
      </c>
      <c r="AH26" s="62">
        <v>1</v>
      </c>
      <c r="AI26" s="62">
        <v>6</v>
      </c>
      <c r="AJ26" s="68">
        <v>4</v>
      </c>
      <c r="AK26" s="62">
        <v>12</v>
      </c>
      <c r="AL26" s="62">
        <v>6</v>
      </c>
      <c r="AM26" s="62"/>
      <c r="AN26" s="62"/>
      <c r="AO26" s="65">
        <f t="shared" si="3"/>
        <v>20</v>
      </c>
      <c r="AP26" s="65">
        <f t="shared" si="4"/>
        <v>11</v>
      </c>
      <c r="AQ26" s="45"/>
      <c r="AR26" s="45"/>
      <c r="AS26" s="45"/>
      <c r="AT26" s="45">
        <v>1</v>
      </c>
      <c r="AU26" s="64">
        <f t="shared" si="5"/>
        <v>1</v>
      </c>
      <c r="AV26" s="61"/>
      <c r="AW26" s="63"/>
      <c r="AX26" s="63"/>
      <c r="AY26" s="63"/>
      <c r="AZ26" s="63"/>
      <c r="BA26" s="63">
        <v>1</v>
      </c>
      <c r="BB26" s="63"/>
      <c r="BC26" s="63"/>
      <c r="BD26" s="63"/>
      <c r="BE26" s="63"/>
      <c r="BF26" s="210">
        <f t="shared" si="6"/>
        <v>1</v>
      </c>
      <c r="BG26" s="206" t="str">
        <f t="shared" si="7"/>
        <v>Mire</v>
      </c>
      <c r="BH26" s="206" t="str">
        <f t="shared" si="8"/>
        <v>Mire</v>
      </c>
      <c r="BI26" s="206" t="str">
        <f t="shared" si="9"/>
        <v>Mire</v>
      </c>
      <c r="BJ26" s="208"/>
    </row>
    <row r="27" spans="1:62" ht="14.1" customHeight="1">
      <c r="A27" s="27" t="s">
        <v>392</v>
      </c>
      <c r="B27" s="27" t="s">
        <v>393</v>
      </c>
      <c r="C27" s="27" t="s">
        <v>297</v>
      </c>
      <c r="D27" s="27" t="s">
        <v>297</v>
      </c>
      <c r="E27" s="27" t="s">
        <v>380</v>
      </c>
      <c r="F27" s="27" t="s">
        <v>394</v>
      </c>
      <c r="G27" s="2" t="s">
        <v>352</v>
      </c>
      <c r="H27" s="2" t="s">
        <v>353</v>
      </c>
      <c r="I27" s="31" t="s">
        <v>711</v>
      </c>
      <c r="J27" s="70">
        <v>20</v>
      </c>
      <c r="K27" s="27" t="s">
        <v>118</v>
      </c>
      <c r="L27" s="31" t="s">
        <v>713</v>
      </c>
      <c r="M27" s="31" t="s">
        <v>394</v>
      </c>
      <c r="N27" s="49"/>
      <c r="O27" s="49"/>
      <c r="P27" s="49"/>
      <c r="Q27" s="49"/>
      <c r="R27" s="49">
        <v>1</v>
      </c>
      <c r="S27" s="49">
        <v>123</v>
      </c>
      <c r="T27" s="67">
        <f t="shared" si="0"/>
        <v>1</v>
      </c>
      <c r="U27" s="46"/>
      <c r="V27" s="46"/>
      <c r="W27" s="46"/>
      <c r="X27" s="46"/>
      <c r="Y27" s="46"/>
      <c r="Z27" s="46"/>
      <c r="AA27" s="46"/>
      <c r="AB27" s="46"/>
      <c r="AC27" s="46">
        <v>21</v>
      </c>
      <c r="AD27" s="46">
        <v>12</v>
      </c>
      <c r="AE27" s="66">
        <f t="shared" si="1"/>
        <v>21</v>
      </c>
      <c r="AF27" s="66">
        <f t="shared" si="2"/>
        <v>12</v>
      </c>
      <c r="AG27" s="62">
        <v>5</v>
      </c>
      <c r="AH27" s="62">
        <v>3</v>
      </c>
      <c r="AI27" s="62">
        <v>8</v>
      </c>
      <c r="AJ27" s="68">
        <v>5</v>
      </c>
      <c r="AK27" s="62">
        <v>8</v>
      </c>
      <c r="AL27" s="62">
        <v>4</v>
      </c>
      <c r="AM27" s="62"/>
      <c r="AN27" s="62"/>
      <c r="AO27" s="65">
        <f t="shared" si="3"/>
        <v>21</v>
      </c>
      <c r="AP27" s="65">
        <f t="shared" si="4"/>
        <v>12</v>
      </c>
      <c r="AQ27" s="45"/>
      <c r="AR27" s="45"/>
      <c r="AS27" s="45"/>
      <c r="AT27" s="45">
        <v>1</v>
      </c>
      <c r="AU27" s="64">
        <f t="shared" si="5"/>
        <v>1</v>
      </c>
      <c r="AV27" s="61"/>
      <c r="AW27" s="63"/>
      <c r="AX27" s="63"/>
      <c r="AY27" s="63"/>
      <c r="AZ27" s="63">
        <v>1</v>
      </c>
      <c r="BA27" s="63"/>
      <c r="BB27" s="63"/>
      <c r="BC27" s="63"/>
      <c r="BD27" s="63"/>
      <c r="BE27" s="63"/>
      <c r="BF27" s="210">
        <f t="shared" si="6"/>
        <v>1</v>
      </c>
      <c r="BG27" s="206" t="str">
        <f t="shared" si="7"/>
        <v>Mire</v>
      </c>
      <c r="BH27" s="206" t="str">
        <f t="shared" si="8"/>
        <v>Mire</v>
      </c>
      <c r="BI27" s="206" t="str">
        <f t="shared" si="9"/>
        <v>Mire</v>
      </c>
      <c r="BJ27" s="208"/>
    </row>
    <row r="28" spans="1:62" ht="14.1" customHeight="1">
      <c r="A28" s="27" t="s">
        <v>736</v>
      </c>
      <c r="B28" s="27" t="s">
        <v>737</v>
      </c>
      <c r="C28" s="27" t="s">
        <v>297</v>
      </c>
      <c r="D28" s="27" t="s">
        <v>297</v>
      </c>
      <c r="E28" s="27" t="s">
        <v>297</v>
      </c>
      <c r="F28" s="27" t="s">
        <v>297</v>
      </c>
      <c r="G28" s="2" t="s">
        <v>298</v>
      </c>
      <c r="H28" s="2" t="s">
        <v>299</v>
      </c>
      <c r="I28" s="31" t="s">
        <v>711</v>
      </c>
      <c r="J28" s="70">
        <v>50</v>
      </c>
      <c r="K28" s="27" t="s">
        <v>118</v>
      </c>
      <c r="L28" s="31" t="s">
        <v>713</v>
      </c>
      <c r="M28" s="31"/>
      <c r="N28" s="49">
        <v>1</v>
      </c>
      <c r="O28" s="49">
        <v>1</v>
      </c>
      <c r="P28" s="49">
        <v>1</v>
      </c>
      <c r="Q28" s="49"/>
      <c r="R28" s="49"/>
      <c r="S28" s="49"/>
      <c r="T28" s="67">
        <f t="shared" si="0"/>
        <v>3</v>
      </c>
      <c r="U28" s="46">
        <v>6</v>
      </c>
      <c r="V28" s="46">
        <v>3</v>
      </c>
      <c r="W28" s="46">
        <v>20</v>
      </c>
      <c r="X28" s="46">
        <v>8</v>
      </c>
      <c r="Y28" s="46">
        <v>26</v>
      </c>
      <c r="Z28" s="46">
        <v>12</v>
      </c>
      <c r="AA28" s="46"/>
      <c r="AB28" s="46"/>
      <c r="AC28" s="46"/>
      <c r="AD28" s="46"/>
      <c r="AE28" s="66">
        <f t="shared" si="1"/>
        <v>52</v>
      </c>
      <c r="AF28" s="66">
        <f t="shared" si="2"/>
        <v>23</v>
      </c>
      <c r="AG28" s="62">
        <v>6</v>
      </c>
      <c r="AH28" s="62">
        <v>3</v>
      </c>
      <c r="AI28" s="62">
        <v>20</v>
      </c>
      <c r="AJ28" s="68">
        <v>8</v>
      </c>
      <c r="AK28" s="62">
        <v>26</v>
      </c>
      <c r="AL28" s="62">
        <v>12</v>
      </c>
      <c r="AM28" s="62"/>
      <c r="AN28" s="62"/>
      <c r="AO28" s="65">
        <f t="shared" si="3"/>
        <v>52</v>
      </c>
      <c r="AP28" s="65">
        <f t="shared" si="4"/>
        <v>23</v>
      </c>
      <c r="AQ28" s="45"/>
      <c r="AR28" s="45"/>
      <c r="AS28" s="45"/>
      <c r="AT28" s="45">
        <v>3</v>
      </c>
      <c r="AU28" s="64">
        <f t="shared" si="5"/>
        <v>3</v>
      </c>
      <c r="AV28" s="61">
        <v>1</v>
      </c>
      <c r="AW28" s="63"/>
      <c r="AX28" s="63"/>
      <c r="AY28" s="63"/>
      <c r="AZ28" s="63"/>
      <c r="BA28" s="63">
        <v>1</v>
      </c>
      <c r="BB28" s="63"/>
      <c r="BC28" s="63">
        <v>1</v>
      </c>
      <c r="BD28" s="63">
        <v>1</v>
      </c>
      <c r="BE28" s="63"/>
      <c r="BF28" s="210">
        <f t="shared" si="6"/>
        <v>3</v>
      </c>
      <c r="BG28" s="206" t="str">
        <f t="shared" si="7"/>
        <v>Mire</v>
      </c>
      <c r="BH28" s="206" t="str">
        <f t="shared" si="8"/>
        <v>Mire</v>
      </c>
      <c r="BI28" s="206" t="str">
        <f t="shared" si="9"/>
        <v>Mire</v>
      </c>
      <c r="BJ28" s="208"/>
    </row>
    <row r="29" spans="1:62" ht="14.1" customHeight="1">
      <c r="A29" s="27" t="s">
        <v>738</v>
      </c>
      <c r="B29" s="40" t="s">
        <v>739</v>
      </c>
      <c r="C29" s="27" t="s">
        <v>297</v>
      </c>
      <c r="D29" s="27" t="s">
        <v>297</v>
      </c>
      <c r="E29" s="27" t="s">
        <v>297</v>
      </c>
      <c r="F29" s="27" t="s">
        <v>297</v>
      </c>
      <c r="G29" s="2" t="s">
        <v>352</v>
      </c>
      <c r="H29" s="2" t="s">
        <v>353</v>
      </c>
      <c r="I29" s="31" t="s">
        <v>707</v>
      </c>
      <c r="J29" s="70">
        <v>80</v>
      </c>
      <c r="K29" s="27" t="s">
        <v>727</v>
      </c>
      <c r="L29" s="31" t="s">
        <v>708</v>
      </c>
      <c r="M29" s="31"/>
      <c r="N29" s="49">
        <v>1</v>
      </c>
      <c r="O29" s="49">
        <v>1</v>
      </c>
      <c r="P29" s="49">
        <v>1</v>
      </c>
      <c r="Q29" s="49"/>
      <c r="R29" s="49"/>
      <c r="S29" s="49"/>
      <c r="T29" s="67">
        <f t="shared" si="0"/>
        <v>3</v>
      </c>
      <c r="U29" s="46">
        <v>21</v>
      </c>
      <c r="V29" s="46">
        <v>9</v>
      </c>
      <c r="W29" s="46">
        <v>33</v>
      </c>
      <c r="X29" s="46">
        <v>13</v>
      </c>
      <c r="Y29" s="46">
        <v>35</v>
      </c>
      <c r="Z29" s="46">
        <v>20</v>
      </c>
      <c r="AA29" s="46"/>
      <c r="AB29" s="46"/>
      <c r="AC29" s="46"/>
      <c r="AD29" s="46"/>
      <c r="AE29" s="66">
        <f t="shared" si="1"/>
        <v>89</v>
      </c>
      <c r="AF29" s="66">
        <f t="shared" si="2"/>
        <v>42</v>
      </c>
      <c r="AG29" s="62">
        <v>21</v>
      </c>
      <c r="AH29" s="62">
        <v>9</v>
      </c>
      <c r="AI29" s="62">
        <v>33</v>
      </c>
      <c r="AJ29" s="68">
        <v>13</v>
      </c>
      <c r="AK29" s="62">
        <v>32</v>
      </c>
      <c r="AL29" s="62">
        <v>20</v>
      </c>
      <c r="AM29" s="62">
        <v>3</v>
      </c>
      <c r="AN29" s="62">
        <v>0</v>
      </c>
      <c r="AO29" s="65">
        <f t="shared" si="3"/>
        <v>89</v>
      </c>
      <c r="AP29" s="65">
        <f t="shared" si="4"/>
        <v>42</v>
      </c>
      <c r="AQ29" s="45"/>
      <c r="AR29" s="45">
        <v>1</v>
      </c>
      <c r="AS29" s="45"/>
      <c r="AT29" s="45">
        <v>3</v>
      </c>
      <c r="AU29" s="64">
        <f t="shared" si="5"/>
        <v>4</v>
      </c>
      <c r="AV29" s="61"/>
      <c r="AW29" s="63"/>
      <c r="AX29" s="63"/>
      <c r="AY29" s="63"/>
      <c r="AZ29" s="63">
        <v>1</v>
      </c>
      <c r="BA29" s="63">
        <v>3</v>
      </c>
      <c r="BB29" s="63"/>
      <c r="BC29" s="63"/>
      <c r="BD29" s="63"/>
      <c r="BE29" s="63"/>
      <c r="BF29" s="210">
        <f t="shared" si="6"/>
        <v>4</v>
      </c>
      <c r="BG29" s="206" t="str">
        <f t="shared" si="7"/>
        <v>Mire</v>
      </c>
      <c r="BH29" s="206" t="str">
        <f t="shared" si="8"/>
        <v>Mire</v>
      </c>
      <c r="BI29" s="206" t="str">
        <f t="shared" si="9"/>
        <v>Mire</v>
      </c>
      <c r="BJ29" s="208"/>
    </row>
    <row r="30" spans="1:62" ht="14.1" customHeight="1">
      <c r="A30" s="27" t="s">
        <v>740</v>
      </c>
      <c r="B30" s="40" t="s">
        <v>741</v>
      </c>
      <c r="C30" s="27" t="s">
        <v>297</v>
      </c>
      <c r="D30" s="27" t="s">
        <v>297</v>
      </c>
      <c r="E30" s="27" t="s">
        <v>297</v>
      </c>
      <c r="F30" s="27" t="s">
        <v>297</v>
      </c>
      <c r="G30" s="2" t="s">
        <v>298</v>
      </c>
      <c r="H30" s="2" t="s">
        <v>299</v>
      </c>
      <c r="I30" s="31" t="s">
        <v>732</v>
      </c>
      <c r="J30" s="70">
        <v>50</v>
      </c>
      <c r="K30" s="27" t="s">
        <v>727</v>
      </c>
      <c r="L30" s="31" t="s">
        <v>708</v>
      </c>
      <c r="M30" s="31"/>
      <c r="N30" s="49"/>
      <c r="O30" s="49"/>
      <c r="P30" s="49">
        <v>1</v>
      </c>
      <c r="Q30" s="49">
        <v>1</v>
      </c>
      <c r="R30" s="49"/>
      <c r="S30" s="49"/>
      <c r="T30" s="67">
        <f t="shared" si="0"/>
        <v>2</v>
      </c>
      <c r="U30" s="46"/>
      <c r="V30" s="46"/>
      <c r="W30" s="46">
        <v>25</v>
      </c>
      <c r="X30" s="46">
        <v>12</v>
      </c>
      <c r="Y30" s="46">
        <v>26</v>
      </c>
      <c r="Z30" s="46">
        <v>14</v>
      </c>
      <c r="AA30" s="46"/>
      <c r="AB30" s="46"/>
      <c r="AC30" s="46"/>
      <c r="AD30" s="46"/>
      <c r="AE30" s="66">
        <f t="shared" si="1"/>
        <v>51</v>
      </c>
      <c r="AF30" s="66">
        <f t="shared" si="2"/>
        <v>26</v>
      </c>
      <c r="AG30" s="62"/>
      <c r="AH30" s="62"/>
      <c r="AI30" s="62">
        <v>25</v>
      </c>
      <c r="AJ30" s="68">
        <v>12</v>
      </c>
      <c r="AK30" s="62">
        <v>26</v>
      </c>
      <c r="AL30" s="62">
        <v>14</v>
      </c>
      <c r="AM30" s="62"/>
      <c r="AN30" s="62"/>
      <c r="AO30" s="65">
        <f t="shared" si="3"/>
        <v>51</v>
      </c>
      <c r="AP30" s="65">
        <f t="shared" si="4"/>
        <v>26</v>
      </c>
      <c r="AQ30" s="45"/>
      <c r="AR30" s="45"/>
      <c r="AS30" s="45"/>
      <c r="AT30" s="45">
        <v>2</v>
      </c>
      <c r="AU30" s="64">
        <f t="shared" si="5"/>
        <v>2</v>
      </c>
      <c r="AV30" s="61"/>
      <c r="AW30" s="63"/>
      <c r="AX30" s="63"/>
      <c r="AY30" s="63"/>
      <c r="AZ30" s="63">
        <v>1</v>
      </c>
      <c r="BA30" s="63"/>
      <c r="BB30" s="63"/>
      <c r="BC30" s="63">
        <v>1</v>
      </c>
      <c r="BD30" s="63"/>
      <c r="BE30" s="63"/>
      <c r="BF30" s="210">
        <f t="shared" si="6"/>
        <v>2</v>
      </c>
      <c r="BG30" s="206" t="str">
        <f t="shared" si="7"/>
        <v>Mire</v>
      </c>
      <c r="BH30" s="206" t="str">
        <f t="shared" si="8"/>
        <v>Mire</v>
      </c>
      <c r="BI30" s="206" t="str">
        <f t="shared" si="9"/>
        <v>Mire</v>
      </c>
      <c r="BJ30" s="208"/>
    </row>
    <row r="31" spans="1:62" ht="14.1" customHeight="1">
      <c r="A31" s="27" t="s">
        <v>551</v>
      </c>
      <c r="B31" s="40" t="s">
        <v>552</v>
      </c>
      <c r="C31" s="27" t="s">
        <v>297</v>
      </c>
      <c r="D31" s="27" t="s">
        <v>297</v>
      </c>
      <c r="E31" s="27" t="s">
        <v>535</v>
      </c>
      <c r="F31" s="27" t="s">
        <v>553</v>
      </c>
      <c r="G31" s="2" t="s">
        <v>352</v>
      </c>
      <c r="H31" s="2" t="s">
        <v>353</v>
      </c>
      <c r="I31" s="31" t="s">
        <v>711</v>
      </c>
      <c r="J31" s="70">
        <v>20</v>
      </c>
      <c r="K31" s="27" t="s">
        <v>118</v>
      </c>
      <c r="L31" s="31" t="s">
        <v>713</v>
      </c>
      <c r="M31" s="31" t="s">
        <v>553</v>
      </c>
      <c r="N31" s="49"/>
      <c r="O31" s="49"/>
      <c r="P31" s="49"/>
      <c r="Q31" s="49"/>
      <c r="R31" s="49">
        <v>1</v>
      </c>
      <c r="S31" s="49">
        <v>123</v>
      </c>
      <c r="T31" s="67">
        <f t="shared" si="0"/>
        <v>1</v>
      </c>
      <c r="U31" s="46"/>
      <c r="V31" s="46"/>
      <c r="W31" s="46"/>
      <c r="X31" s="46"/>
      <c r="Y31" s="46"/>
      <c r="Z31" s="46"/>
      <c r="AA31" s="46"/>
      <c r="AB31" s="46"/>
      <c r="AC31" s="46">
        <v>22</v>
      </c>
      <c r="AD31" s="46">
        <v>11</v>
      </c>
      <c r="AE31" s="66">
        <f t="shared" si="1"/>
        <v>22</v>
      </c>
      <c r="AF31" s="66">
        <f t="shared" si="2"/>
        <v>11</v>
      </c>
      <c r="AG31" s="62">
        <v>5</v>
      </c>
      <c r="AH31" s="62">
        <v>3</v>
      </c>
      <c r="AI31" s="62">
        <v>7</v>
      </c>
      <c r="AJ31" s="68">
        <v>3</v>
      </c>
      <c r="AK31" s="62">
        <v>10</v>
      </c>
      <c r="AL31" s="62">
        <v>5</v>
      </c>
      <c r="AM31" s="62"/>
      <c r="AN31" s="62"/>
      <c r="AO31" s="65">
        <f t="shared" si="3"/>
        <v>22</v>
      </c>
      <c r="AP31" s="65">
        <f t="shared" si="4"/>
        <v>11</v>
      </c>
      <c r="AQ31" s="45"/>
      <c r="AR31" s="45"/>
      <c r="AS31" s="45"/>
      <c r="AT31" s="45">
        <v>1</v>
      </c>
      <c r="AU31" s="64">
        <f t="shared" si="5"/>
        <v>1</v>
      </c>
      <c r="AV31" s="61"/>
      <c r="AW31" s="63"/>
      <c r="AX31" s="63"/>
      <c r="AY31" s="63"/>
      <c r="AZ31" s="63">
        <v>1</v>
      </c>
      <c r="BA31" s="63"/>
      <c r="BB31" s="63"/>
      <c r="BC31" s="63"/>
      <c r="BD31" s="63"/>
      <c r="BE31" s="63"/>
      <c r="BF31" s="210">
        <f t="shared" si="6"/>
        <v>1</v>
      </c>
      <c r="BG31" s="206" t="str">
        <f t="shared" si="7"/>
        <v>Mire</v>
      </c>
      <c r="BH31" s="206" t="str">
        <f t="shared" si="8"/>
        <v>Mire</v>
      </c>
      <c r="BI31" s="206" t="str">
        <f t="shared" si="9"/>
        <v>Mire</v>
      </c>
      <c r="BJ31" s="208"/>
    </row>
    <row r="32" spans="1:62" ht="14.1" customHeight="1">
      <c r="A32" s="27" t="s">
        <v>354</v>
      </c>
      <c r="B32" s="40" t="s">
        <v>355</v>
      </c>
      <c r="C32" s="27" t="s">
        <v>297</v>
      </c>
      <c r="D32" s="27" t="s">
        <v>297</v>
      </c>
      <c r="E32" s="27" t="s">
        <v>350</v>
      </c>
      <c r="F32" s="27" t="s">
        <v>356</v>
      </c>
      <c r="G32" s="2" t="s">
        <v>352</v>
      </c>
      <c r="H32" s="2" t="s">
        <v>353</v>
      </c>
      <c r="I32" s="31" t="s">
        <v>711</v>
      </c>
      <c r="J32" s="70">
        <v>40</v>
      </c>
      <c r="K32" s="27" t="s">
        <v>118</v>
      </c>
      <c r="L32" s="31" t="s">
        <v>713</v>
      </c>
      <c r="M32" s="31" t="s">
        <v>356</v>
      </c>
      <c r="N32" s="49"/>
      <c r="O32" s="49">
        <v>1</v>
      </c>
      <c r="P32" s="49"/>
      <c r="Q32" s="49">
        <v>1</v>
      </c>
      <c r="R32" s="49"/>
      <c r="S32" s="49"/>
      <c r="T32" s="67">
        <f t="shared" si="0"/>
        <v>2</v>
      </c>
      <c r="U32" s="46"/>
      <c r="V32" s="46"/>
      <c r="W32" s="46">
        <v>24</v>
      </c>
      <c r="X32" s="46">
        <v>13</v>
      </c>
      <c r="Y32" s="46"/>
      <c r="Z32" s="46"/>
      <c r="AA32" s="46">
        <v>22</v>
      </c>
      <c r="AB32" s="46">
        <v>10</v>
      </c>
      <c r="AC32" s="46"/>
      <c r="AD32" s="46"/>
      <c r="AE32" s="66">
        <f t="shared" si="1"/>
        <v>46</v>
      </c>
      <c r="AF32" s="66">
        <f t="shared" si="2"/>
        <v>23</v>
      </c>
      <c r="AG32" s="62">
        <v>4</v>
      </c>
      <c r="AH32" s="62">
        <v>2</v>
      </c>
      <c r="AI32" s="62">
        <v>20</v>
      </c>
      <c r="AJ32" s="68">
        <v>11</v>
      </c>
      <c r="AK32" s="62">
        <v>22</v>
      </c>
      <c r="AL32" s="62">
        <v>10</v>
      </c>
      <c r="AM32" s="62"/>
      <c r="AN32" s="62"/>
      <c r="AO32" s="65">
        <f t="shared" si="3"/>
        <v>46</v>
      </c>
      <c r="AP32" s="65">
        <f t="shared" si="4"/>
        <v>23</v>
      </c>
      <c r="AQ32" s="45"/>
      <c r="AR32" s="45"/>
      <c r="AS32" s="45"/>
      <c r="AT32" s="45">
        <v>2</v>
      </c>
      <c r="AU32" s="64">
        <f t="shared" si="5"/>
        <v>2</v>
      </c>
      <c r="AV32" s="61"/>
      <c r="AW32" s="63"/>
      <c r="AX32" s="63"/>
      <c r="AY32" s="63">
        <v>1</v>
      </c>
      <c r="AZ32" s="63"/>
      <c r="BA32" s="63">
        <v>1</v>
      </c>
      <c r="BB32" s="63"/>
      <c r="BC32" s="63"/>
      <c r="BD32" s="63"/>
      <c r="BE32" s="63"/>
      <c r="BF32" s="210">
        <f t="shared" si="6"/>
        <v>2</v>
      </c>
      <c r="BG32" s="206" t="str">
        <f t="shared" si="7"/>
        <v>Mire</v>
      </c>
      <c r="BH32" s="206" t="str">
        <f t="shared" si="8"/>
        <v>Mire</v>
      </c>
      <c r="BI32" s="206" t="str">
        <f t="shared" si="9"/>
        <v>Mire</v>
      </c>
      <c r="BJ32" s="208"/>
    </row>
    <row r="33" spans="1:62" ht="14.1" customHeight="1">
      <c r="A33" s="27" t="s">
        <v>742</v>
      </c>
      <c r="B33" s="40" t="s">
        <v>358</v>
      </c>
      <c r="C33" s="27" t="s">
        <v>297</v>
      </c>
      <c r="D33" s="27" t="s">
        <v>297</v>
      </c>
      <c r="E33" s="27" t="s">
        <v>350</v>
      </c>
      <c r="F33" s="27" t="s">
        <v>743</v>
      </c>
      <c r="G33" s="2" t="s">
        <v>352</v>
      </c>
      <c r="H33" s="2" t="s">
        <v>353</v>
      </c>
      <c r="I33" s="31" t="s">
        <v>711</v>
      </c>
      <c r="J33" s="70">
        <v>50</v>
      </c>
      <c r="K33" s="27" t="s">
        <v>118</v>
      </c>
      <c r="L33" s="31" t="s">
        <v>713</v>
      </c>
      <c r="M33" s="31" t="s">
        <v>743</v>
      </c>
      <c r="N33" s="49">
        <v>1</v>
      </c>
      <c r="O33" s="49">
        <v>1</v>
      </c>
      <c r="P33" s="49">
        <v>1</v>
      </c>
      <c r="Q33" s="49"/>
      <c r="R33" s="49"/>
      <c r="S33" s="49"/>
      <c r="T33" s="67">
        <f t="shared" si="0"/>
        <v>3</v>
      </c>
      <c r="U33" s="46">
        <v>20</v>
      </c>
      <c r="V33" s="46">
        <v>9</v>
      </c>
      <c r="W33" s="46">
        <v>20</v>
      </c>
      <c r="X33" s="46">
        <v>6</v>
      </c>
      <c r="Y33" s="46">
        <v>20</v>
      </c>
      <c r="Z33" s="46">
        <v>11</v>
      </c>
      <c r="AA33" s="46"/>
      <c r="AB33" s="46"/>
      <c r="AC33" s="46"/>
      <c r="AD33" s="46"/>
      <c r="AE33" s="66">
        <f t="shared" si="1"/>
        <v>60</v>
      </c>
      <c r="AF33" s="66">
        <f t="shared" si="2"/>
        <v>26</v>
      </c>
      <c r="AG33" s="62">
        <v>11</v>
      </c>
      <c r="AH33" s="62">
        <v>4</v>
      </c>
      <c r="AI33" s="62">
        <v>29</v>
      </c>
      <c r="AJ33" s="68">
        <v>11</v>
      </c>
      <c r="AK33" s="62">
        <v>20</v>
      </c>
      <c r="AL33" s="62">
        <v>11</v>
      </c>
      <c r="AM33" s="62"/>
      <c r="AN33" s="62"/>
      <c r="AO33" s="65">
        <f t="shared" si="3"/>
        <v>60</v>
      </c>
      <c r="AP33" s="65">
        <f t="shared" si="4"/>
        <v>26</v>
      </c>
      <c r="AQ33" s="45"/>
      <c r="AR33" s="45">
        <v>1</v>
      </c>
      <c r="AS33" s="45"/>
      <c r="AT33" s="45">
        <v>2</v>
      </c>
      <c r="AU33" s="64">
        <f t="shared" si="5"/>
        <v>3</v>
      </c>
      <c r="AV33" s="61"/>
      <c r="AW33" s="63"/>
      <c r="AX33" s="63"/>
      <c r="AY33" s="63"/>
      <c r="AZ33" s="63">
        <v>1</v>
      </c>
      <c r="BA33" s="63">
        <v>1</v>
      </c>
      <c r="BB33" s="63"/>
      <c r="BC33" s="63"/>
      <c r="BD33" s="63">
        <v>1</v>
      </c>
      <c r="BE33" s="63"/>
      <c r="BF33" s="210">
        <f t="shared" si="6"/>
        <v>3</v>
      </c>
      <c r="BG33" s="206" t="str">
        <f t="shared" si="7"/>
        <v>Mire</v>
      </c>
      <c r="BH33" s="206" t="str">
        <f t="shared" si="8"/>
        <v>Mire</v>
      </c>
      <c r="BI33" s="206" t="str">
        <f t="shared" si="9"/>
        <v>Mire</v>
      </c>
      <c r="BJ33" s="208"/>
    </row>
    <row r="34" spans="1:62" ht="14.1" customHeight="1">
      <c r="A34" s="27" t="s">
        <v>369</v>
      </c>
      <c r="B34" s="40" t="s">
        <v>370</v>
      </c>
      <c r="C34" s="27" t="s">
        <v>297</v>
      </c>
      <c r="D34" s="27" t="s">
        <v>297</v>
      </c>
      <c r="E34" s="27" t="s">
        <v>350</v>
      </c>
      <c r="F34" s="27" t="s">
        <v>371</v>
      </c>
      <c r="G34" s="2" t="s">
        <v>352</v>
      </c>
      <c r="H34" s="2" t="s">
        <v>353</v>
      </c>
      <c r="I34" s="31" t="s">
        <v>711</v>
      </c>
      <c r="J34" s="70">
        <v>20</v>
      </c>
      <c r="K34" s="27" t="s">
        <v>118</v>
      </c>
      <c r="L34" s="31" t="s">
        <v>713</v>
      </c>
      <c r="M34" s="31" t="s">
        <v>371</v>
      </c>
      <c r="N34" s="49"/>
      <c r="O34" s="49"/>
      <c r="P34" s="49"/>
      <c r="Q34" s="49"/>
      <c r="R34" s="49">
        <v>1</v>
      </c>
      <c r="S34" s="49">
        <v>123</v>
      </c>
      <c r="T34" s="67">
        <f t="shared" si="0"/>
        <v>1</v>
      </c>
      <c r="U34" s="46"/>
      <c r="V34" s="46"/>
      <c r="W34" s="46"/>
      <c r="X34" s="46"/>
      <c r="Y34" s="46"/>
      <c r="Z34" s="46"/>
      <c r="AA34" s="46"/>
      <c r="AB34" s="46"/>
      <c r="AC34" s="46">
        <v>25</v>
      </c>
      <c r="AD34" s="46">
        <v>13</v>
      </c>
      <c r="AE34" s="66">
        <f t="shared" si="1"/>
        <v>25</v>
      </c>
      <c r="AF34" s="66">
        <f t="shared" si="2"/>
        <v>13</v>
      </c>
      <c r="AG34" s="62">
        <v>4</v>
      </c>
      <c r="AH34" s="62">
        <v>2</v>
      </c>
      <c r="AI34" s="62">
        <v>11</v>
      </c>
      <c r="AJ34" s="68">
        <v>6</v>
      </c>
      <c r="AK34" s="62">
        <v>10</v>
      </c>
      <c r="AL34" s="62">
        <v>5</v>
      </c>
      <c r="AM34" s="62"/>
      <c r="AN34" s="62"/>
      <c r="AO34" s="65">
        <f t="shared" si="3"/>
        <v>25</v>
      </c>
      <c r="AP34" s="65">
        <f t="shared" si="4"/>
        <v>13</v>
      </c>
      <c r="AQ34" s="45"/>
      <c r="AR34" s="45"/>
      <c r="AS34" s="45"/>
      <c r="AT34" s="45">
        <v>1</v>
      </c>
      <c r="AU34" s="64">
        <f t="shared" si="5"/>
        <v>1</v>
      </c>
      <c r="AV34" s="61"/>
      <c r="AW34" s="63"/>
      <c r="AX34" s="63"/>
      <c r="AY34" s="63"/>
      <c r="AZ34" s="63"/>
      <c r="BA34" s="63">
        <v>1</v>
      </c>
      <c r="BB34" s="63"/>
      <c r="BC34" s="63"/>
      <c r="BD34" s="63"/>
      <c r="BE34" s="63"/>
      <c r="BF34" s="210">
        <f t="shared" si="6"/>
        <v>1</v>
      </c>
      <c r="BG34" s="206" t="str">
        <f t="shared" si="7"/>
        <v>Mire</v>
      </c>
      <c r="BH34" s="206" t="str">
        <f t="shared" si="8"/>
        <v>Mire</v>
      </c>
      <c r="BI34" s="206" t="str">
        <f t="shared" si="9"/>
        <v>Mire</v>
      </c>
      <c r="BJ34" s="208"/>
    </row>
    <row r="35" spans="1:62" ht="14.1" customHeight="1">
      <c r="A35" s="27" t="s">
        <v>744</v>
      </c>
      <c r="B35" s="40" t="s">
        <v>745</v>
      </c>
      <c r="C35" s="27" t="s">
        <v>297</v>
      </c>
      <c r="D35" s="27" t="s">
        <v>297</v>
      </c>
      <c r="E35" s="27" t="s">
        <v>297</v>
      </c>
      <c r="F35" s="27" t="s">
        <v>297</v>
      </c>
      <c r="G35" s="2" t="s">
        <v>298</v>
      </c>
      <c r="H35" s="2" t="s">
        <v>299</v>
      </c>
      <c r="I35" s="31" t="s">
        <v>707</v>
      </c>
      <c r="J35" s="70">
        <v>60</v>
      </c>
      <c r="K35" s="27" t="s">
        <v>118</v>
      </c>
      <c r="L35" s="31" t="s">
        <v>708</v>
      </c>
      <c r="M35" s="31"/>
      <c r="N35" s="49">
        <v>1</v>
      </c>
      <c r="O35" s="49"/>
      <c r="P35" s="49">
        <v>1</v>
      </c>
      <c r="Q35" s="49"/>
      <c r="R35" s="49"/>
      <c r="S35" s="49"/>
      <c r="T35" s="67">
        <f t="shared" si="0"/>
        <v>2</v>
      </c>
      <c r="U35" s="46">
        <v>30</v>
      </c>
      <c r="V35" s="46">
        <v>13</v>
      </c>
      <c r="W35" s="46"/>
      <c r="X35" s="46"/>
      <c r="Y35" s="46">
        <v>30</v>
      </c>
      <c r="Z35" s="46">
        <v>12</v>
      </c>
      <c r="AA35" s="46"/>
      <c r="AB35" s="46"/>
      <c r="AC35" s="46"/>
      <c r="AD35" s="46"/>
      <c r="AE35" s="66">
        <f t="shared" si="1"/>
        <v>60</v>
      </c>
      <c r="AF35" s="66">
        <f t="shared" si="2"/>
        <v>25</v>
      </c>
      <c r="AG35" s="62">
        <v>10</v>
      </c>
      <c r="AH35" s="62">
        <v>9</v>
      </c>
      <c r="AI35" s="62">
        <v>20</v>
      </c>
      <c r="AJ35" s="68">
        <v>4</v>
      </c>
      <c r="AK35" s="62">
        <v>25</v>
      </c>
      <c r="AL35" s="62">
        <v>11</v>
      </c>
      <c r="AM35" s="62">
        <v>5</v>
      </c>
      <c r="AN35" s="62">
        <v>1</v>
      </c>
      <c r="AO35" s="65">
        <f t="shared" si="3"/>
        <v>60</v>
      </c>
      <c r="AP35" s="65">
        <f t="shared" si="4"/>
        <v>25</v>
      </c>
      <c r="AQ35" s="45"/>
      <c r="AR35" s="45"/>
      <c r="AS35" s="45"/>
      <c r="AT35" s="45">
        <v>4</v>
      </c>
      <c r="AU35" s="64">
        <f t="shared" si="5"/>
        <v>4</v>
      </c>
      <c r="AV35" s="61">
        <v>3</v>
      </c>
      <c r="AW35" s="63"/>
      <c r="AX35" s="63"/>
      <c r="AY35" s="63">
        <v>2</v>
      </c>
      <c r="AZ35" s="63"/>
      <c r="BA35" s="63">
        <v>2</v>
      </c>
      <c r="BB35" s="63"/>
      <c r="BC35" s="63"/>
      <c r="BD35" s="63"/>
      <c r="BE35" s="63"/>
      <c r="BF35" s="210">
        <f t="shared" si="6"/>
        <v>4</v>
      </c>
      <c r="BG35" s="206" t="str">
        <f t="shared" si="7"/>
        <v>Mire</v>
      </c>
      <c r="BH35" s="206" t="str">
        <f t="shared" si="8"/>
        <v>Mire</v>
      </c>
      <c r="BI35" s="206" t="str">
        <f t="shared" si="9"/>
        <v>Mire</v>
      </c>
      <c r="BJ35" s="208"/>
    </row>
    <row r="36" spans="1:62" ht="14.1" customHeight="1">
      <c r="A36" s="27" t="s">
        <v>692</v>
      </c>
      <c r="B36" s="40" t="s">
        <v>746</v>
      </c>
      <c r="C36" s="27" t="s">
        <v>297</v>
      </c>
      <c r="D36" s="27" t="s">
        <v>297</v>
      </c>
      <c r="E36" s="27" t="s">
        <v>483</v>
      </c>
      <c r="F36" s="27" t="s">
        <v>483</v>
      </c>
      <c r="G36" s="2" t="s">
        <v>352</v>
      </c>
      <c r="H36" s="2" t="s">
        <v>353</v>
      </c>
      <c r="I36" s="31" t="s">
        <v>711</v>
      </c>
      <c r="J36" s="70">
        <v>60</v>
      </c>
      <c r="K36" s="27" t="s">
        <v>118</v>
      </c>
      <c r="L36" s="31" t="s">
        <v>713</v>
      </c>
      <c r="M36" s="31" t="s">
        <v>747</v>
      </c>
      <c r="N36" s="49"/>
      <c r="O36" s="49"/>
      <c r="P36" s="49">
        <v>1</v>
      </c>
      <c r="Q36" s="49"/>
      <c r="R36" s="49">
        <v>1</v>
      </c>
      <c r="S36" s="49">
        <v>123</v>
      </c>
      <c r="T36" s="67">
        <f t="shared" si="0"/>
        <v>2</v>
      </c>
      <c r="U36" s="46"/>
      <c r="V36" s="46"/>
      <c r="W36" s="46"/>
      <c r="X36" s="46"/>
      <c r="Y36" s="46">
        <v>23</v>
      </c>
      <c r="Z36" s="46">
        <v>8</v>
      </c>
      <c r="AA36" s="46"/>
      <c r="AB36" s="46"/>
      <c r="AC36" s="46">
        <v>32</v>
      </c>
      <c r="AD36" s="46">
        <v>19</v>
      </c>
      <c r="AE36" s="66">
        <f t="shared" si="1"/>
        <v>55</v>
      </c>
      <c r="AF36" s="66">
        <f t="shared" si="2"/>
        <v>27</v>
      </c>
      <c r="AG36" s="62">
        <v>7</v>
      </c>
      <c r="AH36" s="62">
        <v>5</v>
      </c>
      <c r="AI36" s="62">
        <v>27</v>
      </c>
      <c r="AJ36" s="68">
        <v>14</v>
      </c>
      <c r="AK36" s="62">
        <v>18</v>
      </c>
      <c r="AL36" s="62">
        <v>8</v>
      </c>
      <c r="AM36" s="62">
        <v>3</v>
      </c>
      <c r="AN36" s="62">
        <v>0</v>
      </c>
      <c r="AO36" s="65">
        <f t="shared" si="3"/>
        <v>55</v>
      </c>
      <c r="AP36" s="65">
        <f t="shared" si="4"/>
        <v>27</v>
      </c>
      <c r="AQ36" s="45"/>
      <c r="AR36" s="45"/>
      <c r="AS36" s="45"/>
      <c r="AT36" s="45">
        <v>2</v>
      </c>
      <c r="AU36" s="64">
        <f t="shared" si="5"/>
        <v>2</v>
      </c>
      <c r="AV36" s="61"/>
      <c r="AW36" s="63"/>
      <c r="AX36" s="63"/>
      <c r="AY36" s="63">
        <v>1</v>
      </c>
      <c r="AZ36" s="63">
        <v>1</v>
      </c>
      <c r="BA36" s="63"/>
      <c r="BB36" s="63"/>
      <c r="BC36" s="63"/>
      <c r="BD36" s="63"/>
      <c r="BE36" s="63"/>
      <c r="BF36" s="210">
        <f t="shared" si="6"/>
        <v>2</v>
      </c>
      <c r="BG36" s="206" t="str">
        <f t="shared" si="7"/>
        <v>Mire</v>
      </c>
      <c r="BH36" s="206" t="str">
        <f t="shared" si="8"/>
        <v>Mire</v>
      </c>
      <c r="BI36" s="206" t="str">
        <f t="shared" si="9"/>
        <v>Mire</v>
      </c>
      <c r="BJ36" s="208"/>
    </row>
    <row r="37" spans="1:62" ht="14.1" customHeight="1">
      <c r="A37" s="27" t="s">
        <v>748</v>
      </c>
      <c r="B37" s="40" t="s">
        <v>749</v>
      </c>
      <c r="C37" s="27" t="s">
        <v>297</v>
      </c>
      <c r="D37" s="27" t="s">
        <v>297</v>
      </c>
      <c r="E37" s="27" t="s">
        <v>297</v>
      </c>
      <c r="F37" s="27" t="s">
        <v>297</v>
      </c>
      <c r="G37" s="2" t="s">
        <v>298</v>
      </c>
      <c r="H37" s="2" t="s">
        <v>299</v>
      </c>
      <c r="I37" s="31" t="s">
        <v>711</v>
      </c>
      <c r="J37" s="70">
        <v>50</v>
      </c>
      <c r="K37" s="27" t="s">
        <v>118</v>
      </c>
      <c r="L37" s="31" t="s">
        <v>713</v>
      </c>
      <c r="M37" s="31"/>
      <c r="N37" s="49"/>
      <c r="O37" s="49">
        <v>1</v>
      </c>
      <c r="P37" s="49"/>
      <c r="Q37" s="49">
        <v>1</v>
      </c>
      <c r="R37" s="49"/>
      <c r="S37" s="49"/>
      <c r="T37" s="67">
        <f t="shared" si="0"/>
        <v>2</v>
      </c>
      <c r="U37" s="46"/>
      <c r="V37" s="46"/>
      <c r="W37" s="46">
        <v>35</v>
      </c>
      <c r="X37" s="46">
        <v>15</v>
      </c>
      <c r="Y37" s="46"/>
      <c r="Z37" s="46"/>
      <c r="AA37" s="46">
        <v>30</v>
      </c>
      <c r="AB37" s="46">
        <v>17</v>
      </c>
      <c r="AC37" s="46"/>
      <c r="AD37" s="46"/>
      <c r="AE37" s="66">
        <f t="shared" si="1"/>
        <v>65</v>
      </c>
      <c r="AF37" s="66">
        <f t="shared" si="2"/>
        <v>32</v>
      </c>
      <c r="AG37" s="62">
        <v>5</v>
      </c>
      <c r="AH37" s="62">
        <v>3</v>
      </c>
      <c r="AI37" s="62">
        <v>30</v>
      </c>
      <c r="AJ37" s="68">
        <v>12</v>
      </c>
      <c r="AK37" s="62">
        <v>27</v>
      </c>
      <c r="AL37" s="62">
        <v>15</v>
      </c>
      <c r="AM37" s="62">
        <v>3</v>
      </c>
      <c r="AN37" s="62">
        <v>2</v>
      </c>
      <c r="AO37" s="65">
        <f t="shared" si="3"/>
        <v>65</v>
      </c>
      <c r="AP37" s="65">
        <f t="shared" si="4"/>
        <v>32</v>
      </c>
      <c r="AQ37" s="45"/>
      <c r="AR37" s="45"/>
      <c r="AS37" s="45"/>
      <c r="AT37" s="45">
        <v>3</v>
      </c>
      <c r="AU37" s="64">
        <f t="shared" si="5"/>
        <v>3</v>
      </c>
      <c r="AV37" s="61">
        <v>1</v>
      </c>
      <c r="AW37" s="63"/>
      <c r="AX37" s="63"/>
      <c r="AY37" s="63"/>
      <c r="AZ37" s="63"/>
      <c r="BA37" s="63"/>
      <c r="BB37" s="63"/>
      <c r="BC37" s="63">
        <v>3</v>
      </c>
      <c r="BD37" s="63"/>
      <c r="BE37" s="63"/>
      <c r="BF37" s="210">
        <f t="shared" si="6"/>
        <v>3</v>
      </c>
      <c r="BG37" s="206" t="str">
        <f t="shared" si="7"/>
        <v>Mire</v>
      </c>
      <c r="BH37" s="206" t="str">
        <f t="shared" si="8"/>
        <v>Mire</v>
      </c>
      <c r="BI37" s="206" t="str">
        <f t="shared" si="9"/>
        <v>Mire</v>
      </c>
      <c r="BJ37" s="208"/>
    </row>
    <row r="38" spans="1:62" ht="14.1" customHeight="1">
      <c r="A38" s="27" t="s">
        <v>595</v>
      </c>
      <c r="B38" s="40" t="s">
        <v>596</v>
      </c>
      <c r="C38" s="27" t="s">
        <v>297</v>
      </c>
      <c r="D38" s="27" t="s">
        <v>297</v>
      </c>
      <c r="E38" s="27" t="s">
        <v>587</v>
      </c>
      <c r="F38" s="27" t="s">
        <v>587</v>
      </c>
      <c r="G38" s="2" t="s">
        <v>352</v>
      </c>
      <c r="H38" s="2" t="s">
        <v>353</v>
      </c>
      <c r="I38" s="31" t="s">
        <v>711</v>
      </c>
      <c r="J38" s="70">
        <v>30</v>
      </c>
      <c r="K38" s="27" t="s">
        <v>118</v>
      </c>
      <c r="L38" s="31" t="s">
        <v>713</v>
      </c>
      <c r="M38" s="31" t="s">
        <v>587</v>
      </c>
      <c r="N38" s="49"/>
      <c r="O38" s="49"/>
      <c r="P38" s="49"/>
      <c r="Q38" s="49">
        <v>1</v>
      </c>
      <c r="R38" s="49">
        <v>1</v>
      </c>
      <c r="S38" s="49">
        <v>123</v>
      </c>
      <c r="T38" s="67">
        <f t="shared" si="0"/>
        <v>2</v>
      </c>
      <c r="U38" s="46"/>
      <c r="V38" s="46"/>
      <c r="W38" s="46"/>
      <c r="X38" s="46"/>
      <c r="Y38" s="46"/>
      <c r="Z38" s="46"/>
      <c r="AA38" s="46">
        <v>20</v>
      </c>
      <c r="AB38" s="46">
        <v>8</v>
      </c>
      <c r="AC38" s="46">
        <v>20</v>
      </c>
      <c r="AD38" s="46">
        <v>12</v>
      </c>
      <c r="AE38" s="66">
        <f t="shared" si="1"/>
        <v>40</v>
      </c>
      <c r="AF38" s="66">
        <f t="shared" si="2"/>
        <v>20</v>
      </c>
      <c r="AG38" s="62">
        <v>5</v>
      </c>
      <c r="AH38" s="62">
        <v>3</v>
      </c>
      <c r="AI38" s="62">
        <v>13</v>
      </c>
      <c r="AJ38" s="68">
        <v>5</v>
      </c>
      <c r="AK38" s="62">
        <v>19</v>
      </c>
      <c r="AL38" s="62">
        <v>9</v>
      </c>
      <c r="AM38" s="62">
        <v>3</v>
      </c>
      <c r="AN38" s="62">
        <v>3</v>
      </c>
      <c r="AO38" s="65">
        <f t="shared" si="3"/>
        <v>40</v>
      </c>
      <c r="AP38" s="65">
        <f t="shared" si="4"/>
        <v>20</v>
      </c>
      <c r="AQ38" s="45"/>
      <c r="AR38" s="45"/>
      <c r="AS38" s="45"/>
      <c r="AT38" s="45">
        <v>2</v>
      </c>
      <c r="AU38" s="64">
        <f t="shared" si="5"/>
        <v>2</v>
      </c>
      <c r="AV38" s="61"/>
      <c r="AW38" s="63"/>
      <c r="AX38" s="63"/>
      <c r="AY38" s="63"/>
      <c r="AZ38" s="63">
        <v>1</v>
      </c>
      <c r="BA38" s="63">
        <v>1</v>
      </c>
      <c r="BB38" s="63"/>
      <c r="BC38" s="63"/>
      <c r="BD38" s="63"/>
      <c r="BE38" s="63"/>
      <c r="BF38" s="210">
        <f t="shared" si="6"/>
        <v>2</v>
      </c>
      <c r="BG38" s="206" t="str">
        <f t="shared" si="7"/>
        <v>Mire</v>
      </c>
      <c r="BH38" s="206" t="str">
        <f t="shared" si="8"/>
        <v>Mire</v>
      </c>
      <c r="BI38" s="206" t="str">
        <f t="shared" si="9"/>
        <v>Mire</v>
      </c>
      <c r="BJ38" s="208"/>
    </row>
    <row r="39" spans="1:62" ht="14.1" customHeight="1">
      <c r="A39" s="27" t="s">
        <v>660</v>
      </c>
      <c r="B39" s="40" t="s">
        <v>750</v>
      </c>
      <c r="C39" s="27" t="s">
        <v>297</v>
      </c>
      <c r="D39" s="27" t="s">
        <v>297</v>
      </c>
      <c r="E39" s="27" t="s">
        <v>297</v>
      </c>
      <c r="F39" s="27" t="s">
        <v>297</v>
      </c>
      <c r="G39" s="2" t="s">
        <v>298</v>
      </c>
      <c r="H39" s="2" t="s">
        <v>299</v>
      </c>
      <c r="I39" s="31" t="s">
        <v>711</v>
      </c>
      <c r="J39" s="70">
        <v>30</v>
      </c>
      <c r="K39" s="27" t="s">
        <v>727</v>
      </c>
      <c r="L39" s="31" t="s">
        <v>713</v>
      </c>
      <c r="M39" s="31" t="s">
        <v>751</v>
      </c>
      <c r="N39" s="49">
        <v>1</v>
      </c>
      <c r="O39" s="49">
        <v>1</v>
      </c>
      <c r="P39" s="49">
        <v>1</v>
      </c>
      <c r="Q39" s="49"/>
      <c r="R39" s="49"/>
      <c r="S39" s="49"/>
      <c r="T39" s="67">
        <f t="shared" si="0"/>
        <v>3</v>
      </c>
      <c r="U39" s="46">
        <v>8</v>
      </c>
      <c r="V39" s="46">
        <v>2</v>
      </c>
      <c r="W39" s="46">
        <v>9</v>
      </c>
      <c r="X39" s="46">
        <v>3</v>
      </c>
      <c r="Y39" s="46">
        <v>15</v>
      </c>
      <c r="Z39" s="46">
        <v>3</v>
      </c>
      <c r="AA39" s="46"/>
      <c r="AB39" s="46"/>
      <c r="AC39" s="46"/>
      <c r="AD39" s="46"/>
      <c r="AE39" s="66">
        <f t="shared" si="1"/>
        <v>32</v>
      </c>
      <c r="AF39" s="66">
        <f t="shared" si="2"/>
        <v>8</v>
      </c>
      <c r="AG39" s="62">
        <v>7</v>
      </c>
      <c r="AH39" s="62">
        <v>2</v>
      </c>
      <c r="AI39" s="62">
        <v>11</v>
      </c>
      <c r="AJ39" s="68">
        <v>3</v>
      </c>
      <c r="AK39" s="62">
        <v>14</v>
      </c>
      <c r="AL39" s="62">
        <v>3</v>
      </c>
      <c r="AM39" s="62"/>
      <c r="AN39" s="62"/>
      <c r="AO39" s="65">
        <f t="shared" si="3"/>
        <v>32</v>
      </c>
      <c r="AP39" s="65">
        <f t="shared" si="4"/>
        <v>8</v>
      </c>
      <c r="AQ39" s="45"/>
      <c r="AR39" s="45"/>
      <c r="AS39" s="45"/>
      <c r="AT39" s="45">
        <v>3</v>
      </c>
      <c r="AU39" s="64">
        <f t="shared" si="5"/>
        <v>3</v>
      </c>
      <c r="AV39" s="61"/>
      <c r="AW39" s="63"/>
      <c r="AX39" s="63"/>
      <c r="AY39" s="63">
        <v>1</v>
      </c>
      <c r="AZ39" s="63">
        <v>1</v>
      </c>
      <c r="BA39" s="63"/>
      <c r="BB39" s="63">
        <v>1</v>
      </c>
      <c r="BC39" s="63"/>
      <c r="BD39" s="63"/>
      <c r="BE39" s="63"/>
      <c r="BF39" s="210">
        <f t="shared" si="6"/>
        <v>3</v>
      </c>
      <c r="BG39" s="206" t="str">
        <f t="shared" si="7"/>
        <v>Mire</v>
      </c>
      <c r="BH39" s="206" t="str">
        <f t="shared" si="8"/>
        <v>Mire</v>
      </c>
      <c r="BI39" s="206" t="str">
        <f t="shared" si="9"/>
        <v>Mire</v>
      </c>
      <c r="BJ39" s="208"/>
    </row>
    <row r="40" spans="1:62" ht="14.1" customHeight="1">
      <c r="A40" s="27" t="s">
        <v>360</v>
      </c>
      <c r="B40" s="40" t="s">
        <v>361</v>
      </c>
      <c r="C40" s="27" t="s">
        <v>297</v>
      </c>
      <c r="D40" s="27" t="s">
        <v>297</v>
      </c>
      <c r="E40" s="27" t="s">
        <v>350</v>
      </c>
      <c r="F40" s="27" t="s">
        <v>362</v>
      </c>
      <c r="G40" s="2" t="s">
        <v>352</v>
      </c>
      <c r="H40" s="2" t="s">
        <v>353</v>
      </c>
      <c r="I40" s="31" t="s">
        <v>711</v>
      </c>
      <c r="J40" s="70">
        <v>25</v>
      </c>
      <c r="K40" s="27" t="s">
        <v>118</v>
      </c>
      <c r="L40" s="31" t="s">
        <v>713</v>
      </c>
      <c r="M40" s="31" t="s">
        <v>362</v>
      </c>
      <c r="N40" s="49"/>
      <c r="O40" s="49"/>
      <c r="P40" s="49"/>
      <c r="Q40" s="49"/>
      <c r="R40" s="49">
        <v>1</v>
      </c>
      <c r="S40" s="49">
        <v>123</v>
      </c>
      <c r="T40" s="67">
        <f t="shared" si="0"/>
        <v>1</v>
      </c>
      <c r="U40" s="46"/>
      <c r="V40" s="46"/>
      <c r="W40" s="46"/>
      <c r="X40" s="46"/>
      <c r="Y40" s="46"/>
      <c r="Z40" s="46"/>
      <c r="AA40" s="46"/>
      <c r="AB40" s="46"/>
      <c r="AC40" s="46">
        <v>21</v>
      </c>
      <c r="AD40" s="46">
        <v>10</v>
      </c>
      <c r="AE40" s="66">
        <f t="shared" si="1"/>
        <v>21</v>
      </c>
      <c r="AF40" s="66">
        <f t="shared" si="2"/>
        <v>10</v>
      </c>
      <c r="AG40" s="62">
        <v>4</v>
      </c>
      <c r="AH40" s="62">
        <v>2</v>
      </c>
      <c r="AI40" s="62">
        <v>7</v>
      </c>
      <c r="AJ40" s="68">
        <v>3</v>
      </c>
      <c r="AK40" s="62">
        <v>10</v>
      </c>
      <c r="AL40" s="62">
        <v>5</v>
      </c>
      <c r="AM40" s="62"/>
      <c r="AN40" s="62"/>
      <c r="AO40" s="65">
        <f t="shared" si="3"/>
        <v>21</v>
      </c>
      <c r="AP40" s="65">
        <f t="shared" si="4"/>
        <v>10</v>
      </c>
      <c r="AQ40" s="45"/>
      <c r="AR40" s="45"/>
      <c r="AS40" s="45"/>
      <c r="AT40" s="45">
        <v>1</v>
      </c>
      <c r="AU40" s="64">
        <f t="shared" si="5"/>
        <v>1</v>
      </c>
      <c r="AV40" s="61"/>
      <c r="AW40" s="63"/>
      <c r="AX40" s="63"/>
      <c r="AY40" s="63"/>
      <c r="AZ40" s="63"/>
      <c r="BA40" s="63">
        <v>1</v>
      </c>
      <c r="BB40" s="63"/>
      <c r="BC40" s="63"/>
      <c r="BD40" s="63"/>
      <c r="BE40" s="63"/>
      <c r="BF40" s="210">
        <f t="shared" si="6"/>
        <v>1</v>
      </c>
      <c r="BG40" s="206" t="str">
        <f t="shared" si="7"/>
        <v>Mire</v>
      </c>
      <c r="BH40" s="206" t="str">
        <f t="shared" si="8"/>
        <v>Mire</v>
      </c>
      <c r="BI40" s="206" t="str">
        <f t="shared" si="9"/>
        <v>Mire</v>
      </c>
      <c r="BJ40" s="208"/>
    </row>
    <row r="41" spans="1:62" ht="14.1" customHeight="1">
      <c r="A41" s="27" t="s">
        <v>752</v>
      </c>
      <c r="B41" s="40" t="s">
        <v>749</v>
      </c>
      <c r="C41" s="27" t="s">
        <v>297</v>
      </c>
      <c r="D41" s="27" t="s">
        <v>297</v>
      </c>
      <c r="E41" s="27" t="s">
        <v>297</v>
      </c>
      <c r="F41" s="27" t="s">
        <v>297</v>
      </c>
      <c r="G41" s="2" t="s">
        <v>298</v>
      </c>
      <c r="H41" s="2" t="s">
        <v>299</v>
      </c>
      <c r="I41" s="31" t="s">
        <v>711</v>
      </c>
      <c r="J41" s="70">
        <v>25</v>
      </c>
      <c r="K41" s="27" t="s">
        <v>118</v>
      </c>
      <c r="L41" s="31" t="s">
        <v>713</v>
      </c>
      <c r="M41" s="31"/>
      <c r="N41" s="49"/>
      <c r="O41" s="49"/>
      <c r="P41" s="49"/>
      <c r="Q41" s="49">
        <v>1</v>
      </c>
      <c r="R41" s="49"/>
      <c r="S41" s="49"/>
      <c r="T41" s="67">
        <f t="shared" si="0"/>
        <v>1</v>
      </c>
      <c r="U41" s="46"/>
      <c r="V41" s="46"/>
      <c r="W41" s="46"/>
      <c r="X41" s="46"/>
      <c r="Y41" s="46"/>
      <c r="Z41" s="46"/>
      <c r="AA41" s="46">
        <v>30</v>
      </c>
      <c r="AB41" s="46">
        <v>12</v>
      </c>
      <c r="AC41" s="46"/>
      <c r="AD41" s="46"/>
      <c r="AE41" s="66">
        <f t="shared" si="1"/>
        <v>30</v>
      </c>
      <c r="AF41" s="66">
        <f t="shared" si="2"/>
        <v>12</v>
      </c>
      <c r="AG41" s="62"/>
      <c r="AH41" s="62"/>
      <c r="AI41" s="62"/>
      <c r="AJ41" s="68"/>
      <c r="AK41" s="62">
        <v>28</v>
      </c>
      <c r="AL41" s="62">
        <v>12</v>
      </c>
      <c r="AM41" s="62">
        <v>2</v>
      </c>
      <c r="AN41" s="62">
        <v>0</v>
      </c>
      <c r="AO41" s="65">
        <f t="shared" si="3"/>
        <v>30</v>
      </c>
      <c r="AP41" s="65">
        <f t="shared" si="4"/>
        <v>12</v>
      </c>
      <c r="AQ41" s="45"/>
      <c r="AR41" s="45"/>
      <c r="AS41" s="45"/>
      <c r="AT41" s="45">
        <v>1</v>
      </c>
      <c r="AU41" s="64">
        <f t="shared" si="5"/>
        <v>1</v>
      </c>
      <c r="AV41" s="61"/>
      <c r="AW41" s="63"/>
      <c r="AX41" s="63"/>
      <c r="AY41" s="63"/>
      <c r="AZ41" s="63">
        <v>1</v>
      </c>
      <c r="BA41" s="63"/>
      <c r="BB41" s="63"/>
      <c r="BC41" s="63"/>
      <c r="BD41" s="63"/>
      <c r="BE41" s="63"/>
      <c r="BF41" s="210">
        <f t="shared" si="6"/>
        <v>1</v>
      </c>
      <c r="BG41" s="206" t="str">
        <f t="shared" si="7"/>
        <v>Mire</v>
      </c>
      <c r="BH41" s="206" t="str">
        <f t="shared" si="8"/>
        <v>Mire</v>
      </c>
      <c r="BI41" s="206" t="str">
        <f t="shared" si="9"/>
        <v>Mire</v>
      </c>
      <c r="BJ41" s="208"/>
    </row>
    <row r="42" spans="1:62" ht="14.1" customHeight="1">
      <c r="A42" s="27" t="s">
        <v>753</v>
      </c>
      <c r="B42" s="40" t="s">
        <v>754</v>
      </c>
      <c r="C42" s="27" t="s">
        <v>297</v>
      </c>
      <c r="D42" s="27" t="s">
        <v>297</v>
      </c>
      <c r="E42" s="27" t="s">
        <v>297</v>
      </c>
      <c r="F42" s="27" t="s">
        <v>297</v>
      </c>
      <c r="G42" s="2" t="s">
        <v>298</v>
      </c>
      <c r="H42" s="2" t="s">
        <v>299</v>
      </c>
      <c r="I42" s="31" t="s">
        <v>707</v>
      </c>
      <c r="J42" s="70">
        <v>120</v>
      </c>
      <c r="K42" s="27" t="s">
        <v>118</v>
      </c>
      <c r="L42" s="31" t="s">
        <v>708</v>
      </c>
      <c r="M42" s="31"/>
      <c r="N42" s="49">
        <v>1</v>
      </c>
      <c r="O42" s="49">
        <v>1</v>
      </c>
      <c r="P42" s="49">
        <v>1</v>
      </c>
      <c r="Q42" s="49"/>
      <c r="R42" s="49">
        <v>1</v>
      </c>
      <c r="S42" s="49">
        <v>123</v>
      </c>
      <c r="T42" s="67">
        <f t="shared" si="0"/>
        <v>4</v>
      </c>
      <c r="U42" s="46">
        <v>40</v>
      </c>
      <c r="V42" s="46">
        <v>18</v>
      </c>
      <c r="W42" s="46">
        <v>40</v>
      </c>
      <c r="X42" s="46">
        <v>17</v>
      </c>
      <c r="Y42" s="46">
        <v>40</v>
      </c>
      <c r="Z42" s="46">
        <v>17</v>
      </c>
      <c r="AA42" s="46"/>
      <c r="AB42" s="46"/>
      <c r="AC42" s="46">
        <v>40</v>
      </c>
      <c r="AD42" s="46">
        <v>18</v>
      </c>
      <c r="AE42" s="66">
        <f t="shared" si="1"/>
        <v>160</v>
      </c>
      <c r="AF42" s="66">
        <f t="shared" si="2"/>
        <v>70</v>
      </c>
      <c r="AG42" s="62">
        <v>40</v>
      </c>
      <c r="AH42" s="62">
        <v>18</v>
      </c>
      <c r="AI42" s="62">
        <v>50</v>
      </c>
      <c r="AJ42" s="68">
        <v>19</v>
      </c>
      <c r="AK42" s="62">
        <v>70</v>
      </c>
      <c r="AL42" s="62">
        <v>33</v>
      </c>
      <c r="AM42" s="62"/>
      <c r="AN42" s="62"/>
      <c r="AO42" s="65">
        <f t="shared" si="3"/>
        <v>160</v>
      </c>
      <c r="AP42" s="65">
        <f t="shared" si="4"/>
        <v>70</v>
      </c>
      <c r="AQ42" s="45"/>
      <c r="AR42" s="45"/>
      <c r="AS42" s="45"/>
      <c r="AT42" s="45">
        <v>14</v>
      </c>
      <c r="AU42" s="64">
        <f t="shared" si="5"/>
        <v>14</v>
      </c>
      <c r="AV42" s="61">
        <v>6</v>
      </c>
      <c r="AW42" s="63"/>
      <c r="AX42" s="63"/>
      <c r="AY42" s="63">
        <v>6</v>
      </c>
      <c r="AZ42" s="63">
        <v>3</v>
      </c>
      <c r="BA42" s="63">
        <v>3</v>
      </c>
      <c r="BB42" s="63">
        <v>1</v>
      </c>
      <c r="BC42" s="63"/>
      <c r="BD42" s="63">
        <v>1</v>
      </c>
      <c r="BE42" s="63"/>
      <c r="BF42" s="210">
        <f t="shared" si="6"/>
        <v>14</v>
      </c>
      <c r="BG42" s="206" t="str">
        <f t="shared" si="7"/>
        <v>Mire</v>
      </c>
      <c r="BH42" s="206" t="str">
        <f t="shared" si="8"/>
        <v>Mire</v>
      </c>
      <c r="BI42" s="206" t="str">
        <f t="shared" si="9"/>
        <v>Mire</v>
      </c>
      <c r="BJ42" s="208"/>
    </row>
    <row r="43" spans="1:62" ht="14.1" customHeight="1">
      <c r="A43" s="27" t="s">
        <v>918</v>
      </c>
      <c r="B43" s="40" t="s">
        <v>426</v>
      </c>
      <c r="C43" s="27" t="s">
        <v>297</v>
      </c>
      <c r="D43" s="27" t="s">
        <v>297</v>
      </c>
      <c r="E43" s="27" t="s">
        <v>755</v>
      </c>
      <c r="F43" s="27" t="s">
        <v>756</v>
      </c>
      <c r="G43" s="2" t="s">
        <v>298</v>
      </c>
      <c r="H43" s="2" t="s">
        <v>353</v>
      </c>
      <c r="I43" s="31" t="s">
        <v>711</v>
      </c>
      <c r="J43" s="70">
        <v>25</v>
      </c>
      <c r="K43" s="27" t="s">
        <v>118</v>
      </c>
      <c r="L43" s="31" t="s">
        <v>713</v>
      </c>
      <c r="M43" s="31" t="s">
        <v>757</v>
      </c>
      <c r="N43" s="49"/>
      <c r="O43" s="49"/>
      <c r="P43" s="49"/>
      <c r="Q43" s="49"/>
      <c r="R43" s="49">
        <v>1</v>
      </c>
      <c r="S43" s="49">
        <v>12</v>
      </c>
      <c r="T43" s="67">
        <f t="shared" si="0"/>
        <v>1</v>
      </c>
      <c r="U43" s="46"/>
      <c r="V43" s="46"/>
      <c r="W43" s="46"/>
      <c r="X43" s="46"/>
      <c r="Y43" s="46"/>
      <c r="Z43" s="46"/>
      <c r="AA43" s="46"/>
      <c r="AB43" s="46"/>
      <c r="AC43" s="46">
        <v>35</v>
      </c>
      <c r="AD43" s="46">
        <v>19</v>
      </c>
      <c r="AE43" s="66">
        <f t="shared" si="1"/>
        <v>35</v>
      </c>
      <c r="AF43" s="66">
        <f t="shared" si="2"/>
        <v>19</v>
      </c>
      <c r="AG43" s="62">
        <v>13</v>
      </c>
      <c r="AH43" s="62">
        <v>9</v>
      </c>
      <c r="AI43" s="62">
        <v>22</v>
      </c>
      <c r="AJ43" s="68">
        <v>10</v>
      </c>
      <c r="AK43" s="62"/>
      <c r="AL43" s="62"/>
      <c r="AM43" s="62"/>
      <c r="AN43" s="62"/>
      <c r="AO43" s="65">
        <f t="shared" si="3"/>
        <v>35</v>
      </c>
      <c r="AP43" s="65">
        <f t="shared" si="4"/>
        <v>19</v>
      </c>
      <c r="AQ43" s="45"/>
      <c r="AR43" s="45"/>
      <c r="AS43" s="45"/>
      <c r="AT43" s="45">
        <v>1</v>
      </c>
      <c r="AU43" s="64">
        <f t="shared" si="5"/>
        <v>1</v>
      </c>
      <c r="AV43" s="61"/>
      <c r="AW43" s="63"/>
      <c r="AX43" s="63"/>
      <c r="AY43" s="63"/>
      <c r="AZ43" s="63"/>
      <c r="BA43" s="63">
        <v>1</v>
      </c>
      <c r="BB43" s="63"/>
      <c r="BC43" s="63"/>
      <c r="BD43" s="63"/>
      <c r="BE43" s="63"/>
      <c r="BF43" s="210">
        <f t="shared" si="6"/>
        <v>1</v>
      </c>
      <c r="BG43" s="206" t="str">
        <f t="shared" si="7"/>
        <v>Mire</v>
      </c>
      <c r="BH43" s="206" t="str">
        <f t="shared" si="8"/>
        <v>Mire</v>
      </c>
      <c r="BI43" s="206" t="str">
        <f t="shared" si="9"/>
        <v>Mire</v>
      </c>
      <c r="BJ43" s="208"/>
    </row>
    <row r="44" spans="1:62" ht="14.1" customHeight="1">
      <c r="A44" s="27" t="s">
        <v>758</v>
      </c>
      <c r="B44" s="40" t="s">
        <v>759</v>
      </c>
      <c r="C44" s="27" t="s">
        <v>297</v>
      </c>
      <c r="D44" s="27" t="s">
        <v>297</v>
      </c>
      <c r="E44" s="27" t="s">
        <v>535</v>
      </c>
      <c r="F44" s="27" t="s">
        <v>760</v>
      </c>
      <c r="G44" s="2" t="s">
        <v>352</v>
      </c>
      <c r="H44" s="2" t="s">
        <v>353</v>
      </c>
      <c r="I44" s="31" t="s">
        <v>711</v>
      </c>
      <c r="J44" s="70">
        <v>20</v>
      </c>
      <c r="K44" s="27" t="s">
        <v>118</v>
      </c>
      <c r="L44" s="31" t="s">
        <v>713</v>
      </c>
      <c r="M44" s="31" t="s">
        <v>550</v>
      </c>
      <c r="N44" s="49"/>
      <c r="O44" s="49"/>
      <c r="P44" s="49"/>
      <c r="Q44" s="49"/>
      <c r="R44" s="49">
        <v>1</v>
      </c>
      <c r="S44" s="49">
        <v>123</v>
      </c>
      <c r="T44" s="67">
        <f t="shared" si="0"/>
        <v>1</v>
      </c>
      <c r="U44" s="46"/>
      <c r="V44" s="46"/>
      <c r="W44" s="46"/>
      <c r="X44" s="46"/>
      <c r="Y44" s="46"/>
      <c r="Z44" s="46"/>
      <c r="AA44" s="46"/>
      <c r="AB44" s="46"/>
      <c r="AC44" s="46">
        <v>18</v>
      </c>
      <c r="AD44" s="46">
        <v>12</v>
      </c>
      <c r="AE44" s="66">
        <f t="shared" si="1"/>
        <v>18</v>
      </c>
      <c r="AF44" s="66">
        <f t="shared" si="2"/>
        <v>12</v>
      </c>
      <c r="AG44" s="62"/>
      <c r="AH44" s="62"/>
      <c r="AI44" s="62">
        <v>7</v>
      </c>
      <c r="AJ44" s="68">
        <v>3</v>
      </c>
      <c r="AK44" s="62">
        <v>9</v>
      </c>
      <c r="AL44" s="62">
        <v>8</v>
      </c>
      <c r="AM44" s="62">
        <v>2</v>
      </c>
      <c r="AN44" s="62">
        <v>1</v>
      </c>
      <c r="AO44" s="65">
        <f t="shared" si="3"/>
        <v>18</v>
      </c>
      <c r="AP44" s="65">
        <f t="shared" si="4"/>
        <v>12</v>
      </c>
      <c r="AQ44" s="45">
        <v>1</v>
      </c>
      <c r="AR44" s="45"/>
      <c r="AS44" s="45"/>
      <c r="AT44" s="45"/>
      <c r="AU44" s="64">
        <f t="shared" si="5"/>
        <v>1</v>
      </c>
      <c r="AV44" s="61"/>
      <c r="AW44" s="63"/>
      <c r="AX44" s="63"/>
      <c r="AY44" s="63"/>
      <c r="AZ44" s="63"/>
      <c r="BA44" s="63">
        <v>1</v>
      </c>
      <c r="BB44" s="63"/>
      <c r="BC44" s="63"/>
      <c r="BD44" s="63"/>
      <c r="BE44" s="63"/>
      <c r="BF44" s="210">
        <f t="shared" si="6"/>
        <v>1</v>
      </c>
      <c r="BG44" s="206" t="str">
        <f t="shared" si="7"/>
        <v>Mire</v>
      </c>
      <c r="BH44" s="206" t="str">
        <f t="shared" si="8"/>
        <v>Mire</v>
      </c>
      <c r="BI44" s="206" t="str">
        <f t="shared" si="9"/>
        <v>Mire</v>
      </c>
      <c r="BJ44" s="208"/>
    </row>
    <row r="45" spans="1:62" ht="14.1" customHeight="1">
      <c r="A45" s="27" t="s">
        <v>539</v>
      </c>
      <c r="B45" s="40" t="s">
        <v>540</v>
      </c>
      <c r="C45" s="27" t="s">
        <v>297</v>
      </c>
      <c r="D45" s="27" t="s">
        <v>297</v>
      </c>
      <c r="E45" s="27" t="s">
        <v>535</v>
      </c>
      <c r="F45" s="27" t="s">
        <v>541</v>
      </c>
      <c r="G45" s="2" t="s">
        <v>352</v>
      </c>
      <c r="H45" s="2" t="s">
        <v>353</v>
      </c>
      <c r="I45" s="31" t="s">
        <v>711</v>
      </c>
      <c r="J45" s="70">
        <v>25</v>
      </c>
      <c r="K45" s="27" t="s">
        <v>118</v>
      </c>
      <c r="L45" s="31" t="s">
        <v>713</v>
      </c>
      <c r="M45" s="31" t="s">
        <v>541</v>
      </c>
      <c r="N45" s="49"/>
      <c r="O45" s="49"/>
      <c r="P45" s="49"/>
      <c r="Q45" s="49">
        <v>1</v>
      </c>
      <c r="R45" s="49"/>
      <c r="S45" s="49"/>
      <c r="T45" s="67">
        <f t="shared" si="0"/>
        <v>1</v>
      </c>
      <c r="U45" s="46"/>
      <c r="V45" s="46"/>
      <c r="W45" s="46"/>
      <c r="X45" s="46"/>
      <c r="Y45" s="46"/>
      <c r="Z45" s="46"/>
      <c r="AA45" s="46">
        <v>25</v>
      </c>
      <c r="AB45" s="46">
        <v>11</v>
      </c>
      <c r="AC45" s="46"/>
      <c r="AD45" s="46"/>
      <c r="AE45" s="66">
        <f t="shared" si="1"/>
        <v>25</v>
      </c>
      <c r="AF45" s="66">
        <f t="shared" si="2"/>
        <v>11</v>
      </c>
      <c r="AG45" s="62"/>
      <c r="AH45" s="62"/>
      <c r="AI45" s="62"/>
      <c r="AJ45" s="68"/>
      <c r="AK45" s="62">
        <v>25</v>
      </c>
      <c r="AL45" s="62">
        <v>11</v>
      </c>
      <c r="AM45" s="62"/>
      <c r="AN45" s="62"/>
      <c r="AO45" s="65">
        <f t="shared" si="3"/>
        <v>25</v>
      </c>
      <c r="AP45" s="65">
        <f t="shared" si="4"/>
        <v>11</v>
      </c>
      <c r="AQ45" s="45"/>
      <c r="AR45" s="45"/>
      <c r="AS45" s="45"/>
      <c r="AT45" s="45">
        <v>1</v>
      </c>
      <c r="AU45" s="64">
        <f t="shared" si="5"/>
        <v>1</v>
      </c>
      <c r="AV45" s="61"/>
      <c r="AW45" s="63"/>
      <c r="AX45" s="63"/>
      <c r="AY45" s="63"/>
      <c r="AZ45" s="63">
        <v>1</v>
      </c>
      <c r="BA45" s="63"/>
      <c r="BB45" s="63"/>
      <c r="BC45" s="63"/>
      <c r="BD45" s="63"/>
      <c r="BE45" s="63"/>
      <c r="BF45" s="210">
        <f t="shared" si="6"/>
        <v>1</v>
      </c>
      <c r="BG45" s="206" t="str">
        <f t="shared" si="7"/>
        <v>Mire</v>
      </c>
      <c r="BH45" s="206" t="str">
        <f t="shared" si="8"/>
        <v>Mire</v>
      </c>
      <c r="BI45" s="206" t="str">
        <f t="shared" si="9"/>
        <v>Mire</v>
      </c>
      <c r="BJ45" s="208"/>
    </row>
    <row r="46" spans="1:62" ht="14.1" customHeight="1">
      <c r="A46" s="27" t="s">
        <v>487</v>
      </c>
      <c r="B46" s="40" t="s">
        <v>488</v>
      </c>
      <c r="C46" s="27" t="s">
        <v>297</v>
      </c>
      <c r="D46" s="27" t="s">
        <v>297</v>
      </c>
      <c r="E46" s="27" t="s">
        <v>483</v>
      </c>
      <c r="F46" s="27" t="s">
        <v>489</v>
      </c>
      <c r="G46" s="2" t="s">
        <v>352</v>
      </c>
      <c r="H46" s="2" t="s">
        <v>353</v>
      </c>
      <c r="I46" s="31" t="s">
        <v>711</v>
      </c>
      <c r="J46" s="70">
        <v>20</v>
      </c>
      <c r="K46" s="27" t="s">
        <v>118</v>
      </c>
      <c r="L46" s="31" t="s">
        <v>713</v>
      </c>
      <c r="M46" s="31" t="s">
        <v>489</v>
      </c>
      <c r="N46" s="49"/>
      <c r="O46" s="49"/>
      <c r="P46" s="49"/>
      <c r="Q46" s="49"/>
      <c r="R46" s="49">
        <v>1</v>
      </c>
      <c r="S46" s="49">
        <v>123</v>
      </c>
      <c r="T46" s="67">
        <f t="shared" si="0"/>
        <v>1</v>
      </c>
      <c r="U46" s="46"/>
      <c r="V46" s="46"/>
      <c r="W46" s="46"/>
      <c r="X46" s="46"/>
      <c r="Y46" s="46"/>
      <c r="Z46" s="46"/>
      <c r="AA46" s="46"/>
      <c r="AB46" s="46"/>
      <c r="AC46" s="46">
        <v>20</v>
      </c>
      <c r="AD46" s="46">
        <v>8</v>
      </c>
      <c r="AE46" s="66">
        <f t="shared" si="1"/>
        <v>20</v>
      </c>
      <c r="AF46" s="66">
        <f t="shared" si="2"/>
        <v>8</v>
      </c>
      <c r="AG46" s="62">
        <v>4</v>
      </c>
      <c r="AH46" s="62">
        <v>2</v>
      </c>
      <c r="AI46" s="62">
        <v>10</v>
      </c>
      <c r="AJ46" s="68">
        <v>4</v>
      </c>
      <c r="AK46" s="62">
        <v>6</v>
      </c>
      <c r="AL46" s="62">
        <v>2</v>
      </c>
      <c r="AM46" s="62"/>
      <c r="AN46" s="62"/>
      <c r="AO46" s="65">
        <f t="shared" si="3"/>
        <v>20</v>
      </c>
      <c r="AP46" s="65">
        <f t="shared" si="4"/>
        <v>8</v>
      </c>
      <c r="AQ46" s="45"/>
      <c r="AR46" s="45"/>
      <c r="AS46" s="45"/>
      <c r="AT46" s="45">
        <v>1</v>
      </c>
      <c r="AU46" s="64">
        <f t="shared" si="5"/>
        <v>1</v>
      </c>
      <c r="AV46" s="61"/>
      <c r="AW46" s="63">
        <v>1</v>
      </c>
      <c r="AX46" s="63"/>
      <c r="AY46" s="63"/>
      <c r="AZ46" s="63"/>
      <c r="BA46" s="63"/>
      <c r="BB46" s="63"/>
      <c r="BC46" s="63"/>
      <c r="BD46" s="63"/>
      <c r="BE46" s="63"/>
      <c r="BF46" s="210">
        <f t="shared" si="6"/>
        <v>1</v>
      </c>
      <c r="BG46" s="206" t="str">
        <f t="shared" si="7"/>
        <v>Mire</v>
      </c>
      <c r="BH46" s="206" t="str">
        <f t="shared" si="8"/>
        <v>Mire</v>
      </c>
      <c r="BI46" s="206" t="str">
        <f t="shared" si="9"/>
        <v>Mire</v>
      </c>
      <c r="BJ46" s="208"/>
    </row>
    <row r="47" spans="1:62" s="780" customFormat="1" ht="14.1" customHeight="1">
      <c r="A47" s="411" t="s">
        <v>761</v>
      </c>
      <c r="B47" s="412" t="s">
        <v>695</v>
      </c>
      <c r="C47" s="411" t="s">
        <v>297</v>
      </c>
      <c r="D47" s="411" t="s">
        <v>297</v>
      </c>
      <c r="E47" s="411" t="s">
        <v>535</v>
      </c>
      <c r="F47" s="411" t="s">
        <v>535</v>
      </c>
      <c r="G47" s="411" t="s">
        <v>352</v>
      </c>
      <c r="H47" s="411" t="s">
        <v>353</v>
      </c>
      <c r="I47" s="781" t="s">
        <v>711</v>
      </c>
      <c r="J47" s="782">
        <v>25</v>
      </c>
      <c r="K47" s="411" t="s">
        <v>118</v>
      </c>
      <c r="L47" s="781" t="s">
        <v>713</v>
      </c>
      <c r="M47" s="781" t="s">
        <v>762</v>
      </c>
      <c r="N47" s="419"/>
      <c r="O47" s="419"/>
      <c r="P47" s="419"/>
      <c r="Q47" s="419"/>
      <c r="R47" s="419">
        <v>1</v>
      </c>
      <c r="S47" s="419">
        <v>123</v>
      </c>
      <c r="T47" s="783">
        <f t="shared" si="0"/>
        <v>1</v>
      </c>
      <c r="U47" s="419"/>
      <c r="V47" s="419"/>
      <c r="W47" s="419"/>
      <c r="X47" s="419"/>
      <c r="Y47" s="419"/>
      <c r="Z47" s="419"/>
      <c r="AA47" s="419"/>
      <c r="AB47" s="419"/>
      <c r="AC47" s="419">
        <v>15</v>
      </c>
      <c r="AD47" s="419">
        <v>10</v>
      </c>
      <c r="AE47" s="783">
        <f t="shared" si="1"/>
        <v>15</v>
      </c>
      <c r="AF47" s="783">
        <f t="shared" si="2"/>
        <v>10</v>
      </c>
      <c r="AG47" s="419">
        <v>5</v>
      </c>
      <c r="AH47" s="419">
        <v>3</v>
      </c>
      <c r="AI47" s="419">
        <v>5</v>
      </c>
      <c r="AJ47" s="784">
        <v>4</v>
      </c>
      <c r="AK47" s="419">
        <v>3</v>
      </c>
      <c r="AL47" s="419">
        <v>2</v>
      </c>
      <c r="AM47" s="419">
        <v>2</v>
      </c>
      <c r="AN47" s="419">
        <v>1</v>
      </c>
      <c r="AO47" s="783">
        <f t="shared" si="3"/>
        <v>15</v>
      </c>
      <c r="AP47" s="783">
        <f t="shared" si="4"/>
        <v>10</v>
      </c>
      <c r="AQ47" s="419"/>
      <c r="AR47" s="419"/>
      <c r="AS47" s="419"/>
      <c r="AT47" s="419">
        <v>1</v>
      </c>
      <c r="AU47" s="783">
        <f t="shared" si="5"/>
        <v>1</v>
      </c>
      <c r="AV47" s="419"/>
      <c r="AW47" s="419"/>
      <c r="AX47" s="419"/>
      <c r="AY47" s="419"/>
      <c r="AZ47" s="419"/>
      <c r="BA47" s="419"/>
      <c r="BB47" s="419">
        <v>1</v>
      </c>
      <c r="BC47" s="419"/>
      <c r="BD47" s="419"/>
      <c r="BE47" s="419"/>
      <c r="BF47" s="785">
        <f t="shared" si="6"/>
        <v>1</v>
      </c>
      <c r="BG47" s="786" t="str">
        <f t="shared" si="7"/>
        <v>Mire</v>
      </c>
      <c r="BH47" s="786" t="str">
        <f t="shared" si="8"/>
        <v>Mire</v>
      </c>
      <c r="BI47" s="786" t="str">
        <f t="shared" si="9"/>
        <v>Mire</v>
      </c>
      <c r="BJ47" s="419"/>
    </row>
    <row r="48" spans="1:62" ht="14.1" customHeight="1">
      <c r="A48" s="27" t="s">
        <v>334</v>
      </c>
      <c r="B48" s="40" t="s">
        <v>1216</v>
      </c>
      <c r="C48" s="27" t="s">
        <v>297</v>
      </c>
      <c r="D48" s="27" t="s">
        <v>297</v>
      </c>
      <c r="E48" s="27" t="s">
        <v>297</v>
      </c>
      <c r="F48" s="27" t="s">
        <v>297</v>
      </c>
      <c r="G48" s="2" t="s">
        <v>298</v>
      </c>
      <c r="H48" s="2" t="s">
        <v>299</v>
      </c>
      <c r="I48" s="31" t="s">
        <v>711</v>
      </c>
      <c r="J48" s="70">
        <v>60</v>
      </c>
      <c r="K48" s="27" t="s">
        <v>118</v>
      </c>
      <c r="L48" s="31" t="s">
        <v>713</v>
      </c>
      <c r="M48" s="31"/>
      <c r="N48" s="49"/>
      <c r="O48" s="49"/>
      <c r="P48" s="49">
        <v>1</v>
      </c>
      <c r="Q48" s="49"/>
      <c r="R48" s="49">
        <v>1</v>
      </c>
      <c r="S48" s="49">
        <v>12</v>
      </c>
      <c r="T48" s="67">
        <f t="shared" si="0"/>
        <v>2</v>
      </c>
      <c r="U48" s="46"/>
      <c r="V48" s="46"/>
      <c r="W48" s="46"/>
      <c r="X48" s="46"/>
      <c r="Y48" s="46">
        <v>15</v>
      </c>
      <c r="Z48" s="46">
        <v>8</v>
      </c>
      <c r="AA48" s="46"/>
      <c r="AB48" s="46"/>
      <c r="AC48" s="46">
        <v>30</v>
      </c>
      <c r="AD48" s="46">
        <v>11</v>
      </c>
      <c r="AE48" s="66">
        <f t="shared" si="1"/>
        <v>45</v>
      </c>
      <c r="AF48" s="66">
        <f t="shared" si="2"/>
        <v>19</v>
      </c>
      <c r="AG48" s="62">
        <v>16</v>
      </c>
      <c r="AH48" s="62">
        <v>6</v>
      </c>
      <c r="AI48" s="62">
        <v>14</v>
      </c>
      <c r="AJ48" s="68">
        <v>6</v>
      </c>
      <c r="AK48" s="62">
        <v>15</v>
      </c>
      <c r="AL48" s="62">
        <v>7</v>
      </c>
      <c r="AM48" s="62"/>
      <c r="AN48" s="62"/>
      <c r="AO48" s="65">
        <f t="shared" si="3"/>
        <v>45</v>
      </c>
      <c r="AP48" s="65">
        <f t="shared" si="4"/>
        <v>19</v>
      </c>
      <c r="AQ48" s="45"/>
      <c r="AR48" s="45">
        <v>1</v>
      </c>
      <c r="AS48" s="45"/>
      <c r="AT48" s="45">
        <v>1</v>
      </c>
      <c r="AU48" s="64">
        <f t="shared" si="5"/>
        <v>2</v>
      </c>
      <c r="AV48" s="61"/>
      <c r="AW48" s="63"/>
      <c r="AX48" s="63"/>
      <c r="AY48" s="63">
        <v>1</v>
      </c>
      <c r="AZ48" s="63"/>
      <c r="BA48" s="63"/>
      <c r="BB48" s="63">
        <v>1</v>
      </c>
      <c r="BC48" s="63"/>
      <c r="BD48" s="63"/>
      <c r="BE48" s="63"/>
      <c r="BF48" s="210">
        <f t="shared" si="6"/>
        <v>2</v>
      </c>
      <c r="BG48" s="206" t="str">
        <f t="shared" si="7"/>
        <v>Mire</v>
      </c>
      <c r="BH48" s="206" t="str">
        <f t="shared" si="8"/>
        <v>Mire</v>
      </c>
      <c r="BI48" s="206" t="str">
        <f t="shared" si="9"/>
        <v>Mire</v>
      </c>
      <c r="BJ48" s="208"/>
    </row>
    <row r="49" spans="1:63" s="780" customFormat="1" ht="14.1" customHeight="1">
      <c r="A49" s="411" t="s">
        <v>763</v>
      </c>
      <c r="B49" s="412" t="s">
        <v>695</v>
      </c>
      <c r="C49" s="411" t="s">
        <v>297</v>
      </c>
      <c r="D49" s="411" t="s">
        <v>297</v>
      </c>
      <c r="E49" s="411" t="s">
        <v>535</v>
      </c>
      <c r="F49" s="411" t="s">
        <v>559</v>
      </c>
      <c r="G49" s="411" t="s">
        <v>352</v>
      </c>
      <c r="H49" s="411" t="s">
        <v>353</v>
      </c>
      <c r="I49" s="781" t="s">
        <v>711</v>
      </c>
      <c r="J49" s="782">
        <v>24</v>
      </c>
      <c r="K49" s="411" t="s">
        <v>118</v>
      </c>
      <c r="L49" s="781" t="s">
        <v>713</v>
      </c>
      <c r="M49" s="781" t="s">
        <v>764</v>
      </c>
      <c r="N49" s="419"/>
      <c r="O49" s="419"/>
      <c r="P49" s="419"/>
      <c r="Q49" s="419">
        <v>1</v>
      </c>
      <c r="R49" s="419"/>
      <c r="S49" s="419"/>
      <c r="T49" s="783">
        <f t="shared" si="0"/>
        <v>1</v>
      </c>
      <c r="U49" s="419"/>
      <c r="V49" s="419"/>
      <c r="W49" s="419"/>
      <c r="X49" s="419"/>
      <c r="Y49" s="419"/>
      <c r="Z49" s="419"/>
      <c r="AA49" s="419">
        <v>23</v>
      </c>
      <c r="AB49" s="419">
        <v>8</v>
      </c>
      <c r="AC49" s="419"/>
      <c r="AD49" s="419"/>
      <c r="AE49" s="783">
        <f t="shared" si="1"/>
        <v>23</v>
      </c>
      <c r="AF49" s="783">
        <f t="shared" si="2"/>
        <v>8</v>
      </c>
      <c r="AG49" s="419"/>
      <c r="AH49" s="419"/>
      <c r="AI49" s="419"/>
      <c r="AJ49" s="784"/>
      <c r="AK49" s="419">
        <v>23</v>
      </c>
      <c r="AL49" s="419">
        <v>8</v>
      </c>
      <c r="AM49" s="419"/>
      <c r="AN49" s="419"/>
      <c r="AO49" s="783">
        <f t="shared" si="3"/>
        <v>23</v>
      </c>
      <c r="AP49" s="783">
        <f t="shared" si="4"/>
        <v>8</v>
      </c>
      <c r="AQ49" s="419"/>
      <c r="AR49" s="419"/>
      <c r="AS49" s="419"/>
      <c r="AT49" s="419">
        <v>1</v>
      </c>
      <c r="AU49" s="783">
        <f t="shared" si="5"/>
        <v>1</v>
      </c>
      <c r="AV49" s="419"/>
      <c r="AW49" s="419"/>
      <c r="AX49" s="419"/>
      <c r="AY49" s="419"/>
      <c r="AZ49" s="419"/>
      <c r="BA49" s="419"/>
      <c r="BB49" s="419"/>
      <c r="BC49" s="419"/>
      <c r="BD49" s="419">
        <v>1</v>
      </c>
      <c r="BE49" s="419"/>
      <c r="BF49" s="785">
        <f t="shared" si="6"/>
        <v>1</v>
      </c>
      <c r="BG49" s="786" t="str">
        <f t="shared" si="7"/>
        <v>Mire</v>
      </c>
      <c r="BH49" s="786" t="str">
        <f t="shared" si="8"/>
        <v>Mire</v>
      </c>
      <c r="BI49" s="786" t="str">
        <f t="shared" si="9"/>
        <v>Mire</v>
      </c>
      <c r="BJ49" s="419"/>
    </row>
    <row r="50" spans="1:63" s="780" customFormat="1" ht="14.1" customHeight="1">
      <c r="A50" s="411" t="s">
        <v>765</v>
      </c>
      <c r="B50" s="412" t="s">
        <v>695</v>
      </c>
      <c r="C50" s="411" t="s">
        <v>297</v>
      </c>
      <c r="D50" s="411" t="s">
        <v>297</v>
      </c>
      <c r="E50" s="411" t="s">
        <v>535</v>
      </c>
      <c r="F50" s="411" t="s">
        <v>559</v>
      </c>
      <c r="G50" s="411" t="s">
        <v>352</v>
      </c>
      <c r="H50" s="411" t="s">
        <v>353</v>
      </c>
      <c r="I50" s="781" t="s">
        <v>711</v>
      </c>
      <c r="J50" s="782">
        <v>25</v>
      </c>
      <c r="K50" s="411" t="s">
        <v>118</v>
      </c>
      <c r="L50" s="781" t="s">
        <v>713</v>
      </c>
      <c r="M50" s="781" t="s">
        <v>764</v>
      </c>
      <c r="N50" s="419"/>
      <c r="O50" s="419">
        <v>1</v>
      </c>
      <c r="P50" s="419"/>
      <c r="Q50" s="419"/>
      <c r="R50" s="419"/>
      <c r="S50" s="419"/>
      <c r="T50" s="783">
        <f t="shared" si="0"/>
        <v>1</v>
      </c>
      <c r="U50" s="419"/>
      <c r="V50" s="419"/>
      <c r="W50" s="419">
        <v>21</v>
      </c>
      <c r="X50" s="419">
        <v>10</v>
      </c>
      <c r="Y50" s="419"/>
      <c r="Z50" s="419"/>
      <c r="AA50" s="419"/>
      <c r="AB50" s="419"/>
      <c r="AC50" s="419"/>
      <c r="AD50" s="419"/>
      <c r="AE50" s="783">
        <f t="shared" si="1"/>
        <v>21</v>
      </c>
      <c r="AF50" s="783">
        <f t="shared" si="2"/>
        <v>10</v>
      </c>
      <c r="AG50" s="419"/>
      <c r="AH50" s="419"/>
      <c r="AI50" s="419">
        <v>21</v>
      </c>
      <c r="AJ50" s="784">
        <v>10</v>
      </c>
      <c r="AK50" s="419"/>
      <c r="AL50" s="419"/>
      <c r="AM50" s="419"/>
      <c r="AN50" s="419"/>
      <c r="AO50" s="783">
        <f t="shared" si="3"/>
        <v>21</v>
      </c>
      <c r="AP50" s="783">
        <f t="shared" si="4"/>
        <v>10</v>
      </c>
      <c r="AQ50" s="419"/>
      <c r="AR50" s="419"/>
      <c r="AS50" s="419"/>
      <c r="AT50" s="419">
        <v>1</v>
      </c>
      <c r="AU50" s="783">
        <f t="shared" si="5"/>
        <v>1</v>
      </c>
      <c r="AV50" s="419"/>
      <c r="AW50" s="419"/>
      <c r="AX50" s="419"/>
      <c r="AY50" s="419"/>
      <c r="AZ50" s="419">
        <v>1</v>
      </c>
      <c r="BA50" s="419"/>
      <c r="BB50" s="419"/>
      <c r="BC50" s="419"/>
      <c r="BD50" s="419"/>
      <c r="BE50" s="419"/>
      <c r="BF50" s="785">
        <f t="shared" si="6"/>
        <v>1</v>
      </c>
      <c r="BG50" s="786" t="str">
        <f t="shared" si="7"/>
        <v>Mire</v>
      </c>
      <c r="BH50" s="786" t="str">
        <f t="shared" si="8"/>
        <v>Mire</v>
      </c>
      <c r="BI50" s="786" t="str">
        <f t="shared" si="9"/>
        <v>Mire</v>
      </c>
      <c r="BJ50" s="419"/>
    </row>
    <row r="51" spans="1:63" ht="14.1" customHeight="1">
      <c r="A51" s="27" t="s">
        <v>408</v>
      </c>
      <c r="B51" s="40" t="s">
        <v>406</v>
      </c>
      <c r="C51" s="27" t="s">
        <v>297</v>
      </c>
      <c r="D51" s="27" t="s">
        <v>297</v>
      </c>
      <c r="E51" s="27" t="s">
        <v>400</v>
      </c>
      <c r="F51" s="27" t="s">
        <v>400</v>
      </c>
      <c r="G51" s="2" t="s">
        <v>352</v>
      </c>
      <c r="H51" s="2" t="s">
        <v>353</v>
      </c>
      <c r="I51" s="31" t="s">
        <v>711</v>
      </c>
      <c r="J51" s="70">
        <v>20</v>
      </c>
      <c r="K51" s="27" t="s">
        <v>118</v>
      </c>
      <c r="L51" s="31" t="s">
        <v>713</v>
      </c>
      <c r="M51" s="31" t="s">
        <v>764</v>
      </c>
      <c r="N51" s="49"/>
      <c r="O51" s="49"/>
      <c r="P51" s="49"/>
      <c r="Q51" s="49"/>
      <c r="R51" s="49">
        <v>1</v>
      </c>
      <c r="S51" s="49">
        <v>123</v>
      </c>
      <c r="T51" s="67">
        <f t="shared" si="0"/>
        <v>1</v>
      </c>
      <c r="U51" s="46"/>
      <c r="V51" s="46"/>
      <c r="W51" s="46"/>
      <c r="X51" s="46"/>
      <c r="Y51" s="46"/>
      <c r="Z51" s="46"/>
      <c r="AA51" s="46"/>
      <c r="AB51" s="46"/>
      <c r="AC51" s="46">
        <v>15</v>
      </c>
      <c r="AD51" s="46">
        <v>9</v>
      </c>
      <c r="AE51" s="66">
        <f t="shared" si="1"/>
        <v>15</v>
      </c>
      <c r="AF51" s="66">
        <f t="shared" si="2"/>
        <v>9</v>
      </c>
      <c r="AG51" s="62">
        <v>4</v>
      </c>
      <c r="AH51" s="62">
        <v>2</v>
      </c>
      <c r="AI51" s="62">
        <v>3</v>
      </c>
      <c r="AJ51" s="68">
        <v>2</v>
      </c>
      <c r="AK51" s="62">
        <v>7</v>
      </c>
      <c r="AL51" s="62">
        <v>5</v>
      </c>
      <c r="AM51" s="62">
        <v>1</v>
      </c>
      <c r="AN51" s="62">
        <v>0</v>
      </c>
      <c r="AO51" s="65">
        <f t="shared" si="3"/>
        <v>15</v>
      </c>
      <c r="AP51" s="65">
        <f t="shared" si="4"/>
        <v>9</v>
      </c>
      <c r="AQ51" s="45"/>
      <c r="AR51" s="45"/>
      <c r="AS51" s="45"/>
      <c r="AT51" s="45">
        <v>1</v>
      </c>
      <c r="AU51" s="64">
        <f t="shared" si="5"/>
        <v>1</v>
      </c>
      <c r="AV51" s="61"/>
      <c r="AW51" s="63"/>
      <c r="AX51" s="63"/>
      <c r="AY51" s="63"/>
      <c r="AZ51" s="63"/>
      <c r="BA51" s="63"/>
      <c r="BB51" s="63">
        <v>1</v>
      </c>
      <c r="BC51" s="63"/>
      <c r="BD51" s="63"/>
      <c r="BE51" s="63"/>
      <c r="BF51" s="210">
        <f t="shared" si="6"/>
        <v>1</v>
      </c>
      <c r="BG51" s="206" t="str">
        <f t="shared" si="7"/>
        <v>Mire</v>
      </c>
      <c r="BH51" s="206" t="str">
        <f t="shared" si="8"/>
        <v>Mire</v>
      </c>
      <c r="BI51" s="206" t="str">
        <f t="shared" si="9"/>
        <v>Mire</v>
      </c>
      <c r="BJ51" s="208"/>
    </row>
    <row r="52" spans="1:63" s="780" customFormat="1" ht="14.1" customHeight="1">
      <c r="A52" s="411" t="s">
        <v>766</v>
      </c>
      <c r="B52" s="412" t="s">
        <v>695</v>
      </c>
      <c r="C52" s="411" t="s">
        <v>297</v>
      </c>
      <c r="D52" s="411" t="s">
        <v>297</v>
      </c>
      <c r="E52" s="411" t="s">
        <v>535</v>
      </c>
      <c r="F52" s="411" t="s">
        <v>767</v>
      </c>
      <c r="G52" s="411" t="s">
        <v>352</v>
      </c>
      <c r="H52" s="411" t="s">
        <v>353</v>
      </c>
      <c r="I52" s="781" t="s">
        <v>711</v>
      </c>
      <c r="J52" s="782">
        <v>20</v>
      </c>
      <c r="K52" s="411" t="s">
        <v>118</v>
      </c>
      <c r="L52" s="781" t="s">
        <v>713</v>
      </c>
      <c r="M52" s="781" t="s">
        <v>764</v>
      </c>
      <c r="N52" s="419"/>
      <c r="O52" s="419"/>
      <c r="P52" s="419"/>
      <c r="Q52" s="419"/>
      <c r="R52" s="419">
        <v>1</v>
      </c>
      <c r="S52" s="419">
        <v>123</v>
      </c>
      <c r="T52" s="783">
        <f t="shared" si="0"/>
        <v>1</v>
      </c>
      <c r="U52" s="419"/>
      <c r="V52" s="419"/>
      <c r="W52" s="419"/>
      <c r="X52" s="419"/>
      <c r="Y52" s="419"/>
      <c r="Z52" s="419"/>
      <c r="AA52" s="419"/>
      <c r="AB52" s="419"/>
      <c r="AC52" s="419">
        <v>15</v>
      </c>
      <c r="AD52" s="419">
        <v>10</v>
      </c>
      <c r="AE52" s="783">
        <f t="shared" si="1"/>
        <v>15</v>
      </c>
      <c r="AF52" s="783">
        <f t="shared" si="2"/>
        <v>10</v>
      </c>
      <c r="AG52" s="419">
        <v>4</v>
      </c>
      <c r="AH52" s="419">
        <v>4</v>
      </c>
      <c r="AI52" s="419">
        <v>8</v>
      </c>
      <c r="AJ52" s="784">
        <v>4</v>
      </c>
      <c r="AK52" s="419">
        <v>3</v>
      </c>
      <c r="AL52" s="419">
        <v>2</v>
      </c>
      <c r="AM52" s="419"/>
      <c r="AN52" s="419"/>
      <c r="AO52" s="783">
        <f t="shared" si="3"/>
        <v>15</v>
      </c>
      <c r="AP52" s="783">
        <f t="shared" si="4"/>
        <v>10</v>
      </c>
      <c r="AQ52" s="419"/>
      <c r="AR52" s="419">
        <v>1</v>
      </c>
      <c r="AS52" s="419"/>
      <c r="AT52" s="419"/>
      <c r="AU52" s="783">
        <f t="shared" si="5"/>
        <v>1</v>
      </c>
      <c r="AV52" s="419"/>
      <c r="AW52" s="419"/>
      <c r="AX52" s="419"/>
      <c r="AY52" s="419"/>
      <c r="AZ52" s="419"/>
      <c r="BA52" s="419"/>
      <c r="BB52" s="419"/>
      <c r="BC52" s="419">
        <v>1</v>
      </c>
      <c r="BD52" s="419"/>
      <c r="BE52" s="419"/>
      <c r="BF52" s="785">
        <f t="shared" si="6"/>
        <v>1</v>
      </c>
      <c r="BG52" s="786" t="str">
        <f t="shared" si="7"/>
        <v>Mire</v>
      </c>
      <c r="BH52" s="786" t="str">
        <f t="shared" si="8"/>
        <v>Mire</v>
      </c>
      <c r="BI52" s="786" t="str">
        <f t="shared" si="9"/>
        <v>Mire</v>
      </c>
      <c r="BJ52" s="419"/>
    </row>
    <row r="53" spans="1:63" ht="14.1" customHeight="1">
      <c r="A53" s="27" t="s">
        <v>768</v>
      </c>
      <c r="B53" s="40" t="s">
        <v>769</v>
      </c>
      <c r="C53" s="27" t="s">
        <v>297</v>
      </c>
      <c r="D53" s="27" t="s">
        <v>297</v>
      </c>
      <c r="E53" s="27" t="s">
        <v>297</v>
      </c>
      <c r="F53" s="27" t="s">
        <v>297</v>
      </c>
      <c r="G53" s="2" t="s">
        <v>298</v>
      </c>
      <c r="H53" s="2" t="s">
        <v>299</v>
      </c>
      <c r="I53" s="31" t="s">
        <v>711</v>
      </c>
      <c r="J53" s="70">
        <v>60</v>
      </c>
      <c r="K53" s="27" t="s">
        <v>727</v>
      </c>
      <c r="L53" s="31" t="s">
        <v>713</v>
      </c>
      <c r="M53" s="31" t="s">
        <v>770</v>
      </c>
      <c r="N53" s="49"/>
      <c r="O53" s="49"/>
      <c r="P53" s="49">
        <v>1</v>
      </c>
      <c r="Q53" s="49"/>
      <c r="R53" s="49">
        <v>1</v>
      </c>
      <c r="S53" s="49">
        <v>12</v>
      </c>
      <c r="T53" s="67">
        <f t="shared" si="0"/>
        <v>2</v>
      </c>
      <c r="U53" s="46"/>
      <c r="V53" s="46"/>
      <c r="W53" s="46"/>
      <c r="X53" s="46"/>
      <c r="Y53" s="46">
        <v>19</v>
      </c>
      <c r="Z53" s="46">
        <v>10</v>
      </c>
      <c r="AA53" s="46"/>
      <c r="AB53" s="46"/>
      <c r="AC53" s="46">
        <v>26</v>
      </c>
      <c r="AD53" s="46">
        <v>14</v>
      </c>
      <c r="AE53" s="66">
        <f t="shared" si="1"/>
        <v>45</v>
      </c>
      <c r="AF53" s="66">
        <f t="shared" si="2"/>
        <v>24</v>
      </c>
      <c r="AG53" s="62">
        <v>12</v>
      </c>
      <c r="AH53" s="62">
        <v>5</v>
      </c>
      <c r="AI53" s="62">
        <v>12</v>
      </c>
      <c r="AJ53" s="68">
        <v>9</v>
      </c>
      <c r="AK53" s="62">
        <v>13</v>
      </c>
      <c r="AL53" s="62">
        <v>7</v>
      </c>
      <c r="AM53" s="62">
        <v>8</v>
      </c>
      <c r="AN53" s="62">
        <v>3</v>
      </c>
      <c r="AO53" s="65">
        <f t="shared" si="3"/>
        <v>45</v>
      </c>
      <c r="AP53" s="65">
        <f t="shared" si="4"/>
        <v>24</v>
      </c>
      <c r="AQ53" s="45"/>
      <c r="AR53" s="45"/>
      <c r="AS53" s="45"/>
      <c r="AT53" s="45">
        <v>3</v>
      </c>
      <c r="AU53" s="64">
        <f t="shared" si="5"/>
        <v>3</v>
      </c>
      <c r="AV53" s="61"/>
      <c r="AW53" s="63"/>
      <c r="AX53" s="63"/>
      <c r="AY53" s="63"/>
      <c r="AZ53" s="63"/>
      <c r="BA53" s="63"/>
      <c r="BB53" s="63">
        <v>3</v>
      </c>
      <c r="BC53" s="63"/>
      <c r="BD53" s="63"/>
      <c r="BE53" s="63"/>
      <c r="BF53" s="210">
        <f t="shared" si="6"/>
        <v>3</v>
      </c>
      <c r="BG53" s="206" t="str">
        <f t="shared" si="7"/>
        <v>Mire</v>
      </c>
      <c r="BH53" s="206" t="str">
        <f t="shared" si="8"/>
        <v>Mire</v>
      </c>
      <c r="BI53" s="206" t="str">
        <f t="shared" si="9"/>
        <v>Mire</v>
      </c>
      <c r="BJ53" s="208"/>
    </row>
    <row r="54" spans="1:63" ht="14.1" customHeight="1">
      <c r="A54" s="27" t="s">
        <v>319</v>
      </c>
      <c r="B54" s="40" t="s">
        <v>730</v>
      </c>
      <c r="C54" s="27" t="s">
        <v>297</v>
      </c>
      <c r="D54" s="27" t="s">
        <v>297</v>
      </c>
      <c r="E54" s="27" t="s">
        <v>297</v>
      </c>
      <c r="F54" s="27" t="s">
        <v>297</v>
      </c>
      <c r="G54" s="2" t="s">
        <v>298</v>
      </c>
      <c r="H54" s="2" t="s">
        <v>299</v>
      </c>
      <c r="I54" s="31" t="s">
        <v>711</v>
      </c>
      <c r="J54" s="70">
        <v>50</v>
      </c>
      <c r="K54" s="27" t="s">
        <v>118</v>
      </c>
      <c r="L54" s="31" t="s">
        <v>713</v>
      </c>
      <c r="M54" s="31"/>
      <c r="N54" s="49"/>
      <c r="O54" s="49"/>
      <c r="P54" s="49"/>
      <c r="Q54" s="49">
        <v>1</v>
      </c>
      <c r="R54" s="49">
        <v>1</v>
      </c>
      <c r="S54" s="49">
        <v>12</v>
      </c>
      <c r="T54" s="67">
        <f t="shared" si="0"/>
        <v>2</v>
      </c>
      <c r="U54" s="46"/>
      <c r="V54" s="46"/>
      <c r="W54" s="46"/>
      <c r="X54" s="46"/>
      <c r="Y54" s="46"/>
      <c r="Z54" s="46"/>
      <c r="AA54" s="46">
        <v>8</v>
      </c>
      <c r="AB54" s="46">
        <v>5</v>
      </c>
      <c r="AC54" s="46">
        <v>20</v>
      </c>
      <c r="AD54" s="46">
        <v>8</v>
      </c>
      <c r="AE54" s="66">
        <f t="shared" si="1"/>
        <v>28</v>
      </c>
      <c r="AF54" s="66">
        <f t="shared" si="2"/>
        <v>13</v>
      </c>
      <c r="AG54" s="62">
        <v>2</v>
      </c>
      <c r="AH54" s="62">
        <v>0</v>
      </c>
      <c r="AI54" s="62">
        <v>10</v>
      </c>
      <c r="AJ54" s="68">
        <v>4</v>
      </c>
      <c r="AK54" s="62">
        <v>16</v>
      </c>
      <c r="AL54" s="62">
        <v>9</v>
      </c>
      <c r="AM54" s="62"/>
      <c r="AN54" s="62"/>
      <c r="AO54" s="65">
        <f t="shared" si="3"/>
        <v>28</v>
      </c>
      <c r="AP54" s="65">
        <f t="shared" si="4"/>
        <v>13</v>
      </c>
      <c r="AQ54" s="45"/>
      <c r="AR54" s="45">
        <v>2</v>
      </c>
      <c r="AS54" s="45"/>
      <c r="AT54" s="45"/>
      <c r="AU54" s="64">
        <f t="shared" si="5"/>
        <v>2</v>
      </c>
      <c r="AV54" s="61">
        <v>2</v>
      </c>
      <c r="AW54" s="63"/>
      <c r="AX54" s="63"/>
      <c r="AY54" s="63"/>
      <c r="AZ54" s="63"/>
      <c r="BA54" s="63"/>
      <c r="BB54" s="63"/>
      <c r="BC54" s="63"/>
      <c r="BD54" s="63">
        <v>2</v>
      </c>
      <c r="BE54" s="63"/>
      <c r="BF54" s="210">
        <f t="shared" si="6"/>
        <v>2</v>
      </c>
      <c r="BG54" s="206" t="str">
        <f t="shared" si="7"/>
        <v>Mire</v>
      </c>
      <c r="BH54" s="206" t="str">
        <f t="shared" si="8"/>
        <v>Mire</v>
      </c>
      <c r="BI54" s="206" t="str">
        <f t="shared" si="9"/>
        <v>Mire</v>
      </c>
      <c r="BJ54" s="208"/>
    </row>
    <row r="55" spans="1:63" ht="14.1" customHeight="1">
      <c r="A55" s="27" t="s">
        <v>545</v>
      </c>
      <c r="B55" s="40" t="s">
        <v>546</v>
      </c>
      <c r="C55" s="27" t="s">
        <v>297</v>
      </c>
      <c r="D55" s="27" t="s">
        <v>297</v>
      </c>
      <c r="E55" s="27" t="s">
        <v>535</v>
      </c>
      <c r="F55" s="27" t="s">
        <v>547</v>
      </c>
      <c r="G55" s="2" t="s">
        <v>352</v>
      </c>
      <c r="H55" s="2" t="s">
        <v>353</v>
      </c>
      <c r="I55" s="31" t="s">
        <v>711</v>
      </c>
      <c r="J55" s="70">
        <v>25</v>
      </c>
      <c r="K55" s="27" t="s">
        <v>118</v>
      </c>
      <c r="L55" s="31" t="s">
        <v>713</v>
      </c>
      <c r="M55" s="31" t="s">
        <v>547</v>
      </c>
      <c r="N55" s="49"/>
      <c r="O55" s="49"/>
      <c r="P55" s="49"/>
      <c r="Q55" s="49"/>
      <c r="R55" s="49">
        <v>1</v>
      </c>
      <c r="S55" s="49">
        <v>1</v>
      </c>
      <c r="T55" s="67">
        <f t="shared" si="0"/>
        <v>1</v>
      </c>
      <c r="U55" s="46"/>
      <c r="V55" s="46"/>
      <c r="W55" s="46"/>
      <c r="X55" s="46"/>
      <c r="Y55" s="46"/>
      <c r="Z55" s="46"/>
      <c r="AA55" s="46"/>
      <c r="AB55" s="46"/>
      <c r="AC55" s="46">
        <v>22</v>
      </c>
      <c r="AD55" s="46">
        <v>13</v>
      </c>
      <c r="AE55" s="66">
        <f t="shared" si="1"/>
        <v>22</v>
      </c>
      <c r="AF55" s="66">
        <f t="shared" si="2"/>
        <v>13</v>
      </c>
      <c r="AG55" s="62">
        <v>1</v>
      </c>
      <c r="AH55" s="62">
        <v>1</v>
      </c>
      <c r="AI55" s="62">
        <v>4</v>
      </c>
      <c r="AJ55" s="68">
        <v>3</v>
      </c>
      <c r="AK55" s="62">
        <v>17</v>
      </c>
      <c r="AL55" s="62">
        <v>9</v>
      </c>
      <c r="AM55" s="62"/>
      <c r="AN55" s="62"/>
      <c r="AO55" s="65">
        <f t="shared" si="3"/>
        <v>22</v>
      </c>
      <c r="AP55" s="65">
        <f t="shared" si="4"/>
        <v>13</v>
      </c>
      <c r="AQ55" s="45"/>
      <c r="AR55" s="45"/>
      <c r="AS55" s="45"/>
      <c r="AT55" s="45">
        <v>1</v>
      </c>
      <c r="AU55" s="64">
        <f t="shared" si="5"/>
        <v>1</v>
      </c>
      <c r="AV55" s="61"/>
      <c r="AW55" s="63"/>
      <c r="AX55" s="63"/>
      <c r="AY55" s="63"/>
      <c r="AZ55" s="63"/>
      <c r="BA55" s="63">
        <v>1</v>
      </c>
      <c r="BB55" s="63"/>
      <c r="BC55" s="63"/>
      <c r="BD55" s="63"/>
      <c r="BE55" s="63"/>
      <c r="BF55" s="210">
        <f t="shared" si="6"/>
        <v>1</v>
      </c>
      <c r="BG55" s="206" t="str">
        <f t="shared" si="7"/>
        <v>Mire</v>
      </c>
      <c r="BH55" s="206" t="str">
        <f t="shared" si="8"/>
        <v>Mire</v>
      </c>
      <c r="BI55" s="206" t="str">
        <f t="shared" si="9"/>
        <v>Mire</v>
      </c>
      <c r="BJ55" s="208"/>
    </row>
    <row r="56" spans="1:63" ht="14.1" customHeight="1">
      <c r="A56" s="27" t="s">
        <v>664</v>
      </c>
      <c r="B56" s="40" t="s">
        <v>665</v>
      </c>
      <c r="C56" s="27" t="s">
        <v>297</v>
      </c>
      <c r="D56" s="27" t="s">
        <v>297</v>
      </c>
      <c r="E56" s="27" t="s">
        <v>297</v>
      </c>
      <c r="F56" s="27" t="s">
        <v>297</v>
      </c>
      <c r="G56" s="2" t="s">
        <v>298</v>
      </c>
      <c r="H56" s="2" t="s">
        <v>299</v>
      </c>
      <c r="I56" s="31" t="s">
        <v>711</v>
      </c>
      <c r="J56" s="70">
        <v>30</v>
      </c>
      <c r="K56" s="27" t="s">
        <v>727</v>
      </c>
      <c r="L56" s="31" t="s">
        <v>713</v>
      </c>
      <c r="M56" s="31" t="s">
        <v>771</v>
      </c>
      <c r="N56" s="49"/>
      <c r="O56" s="49"/>
      <c r="P56" s="49">
        <v>1</v>
      </c>
      <c r="Q56" s="49"/>
      <c r="R56" s="49">
        <v>1</v>
      </c>
      <c r="S56" s="49">
        <v>12</v>
      </c>
      <c r="T56" s="67">
        <f t="shared" si="0"/>
        <v>2</v>
      </c>
      <c r="U56" s="46"/>
      <c r="V56" s="46"/>
      <c r="W56" s="46"/>
      <c r="X56" s="46"/>
      <c r="Y56" s="46">
        <v>20</v>
      </c>
      <c r="Z56" s="46">
        <v>11</v>
      </c>
      <c r="AA56" s="46"/>
      <c r="AB56" s="46"/>
      <c r="AC56" s="46">
        <v>25</v>
      </c>
      <c r="AD56" s="46">
        <v>14</v>
      </c>
      <c r="AE56" s="66">
        <f t="shared" si="1"/>
        <v>45</v>
      </c>
      <c r="AF56" s="66">
        <f t="shared" si="2"/>
        <v>25</v>
      </c>
      <c r="AG56" s="62">
        <v>12</v>
      </c>
      <c r="AH56" s="62">
        <v>7</v>
      </c>
      <c r="AI56" s="62">
        <v>14</v>
      </c>
      <c r="AJ56" s="68">
        <v>7</v>
      </c>
      <c r="AK56" s="62">
        <v>19</v>
      </c>
      <c r="AL56" s="62">
        <v>11</v>
      </c>
      <c r="AM56" s="62"/>
      <c r="AN56" s="62"/>
      <c r="AO56" s="65">
        <f t="shared" si="3"/>
        <v>45</v>
      </c>
      <c r="AP56" s="65">
        <f t="shared" si="4"/>
        <v>25</v>
      </c>
      <c r="AQ56" s="45"/>
      <c r="AR56" s="45"/>
      <c r="AS56" s="45"/>
      <c r="AT56" s="45">
        <v>2</v>
      </c>
      <c r="AU56" s="64">
        <f t="shared" si="5"/>
        <v>2</v>
      </c>
      <c r="AV56" s="61"/>
      <c r="AW56" s="63"/>
      <c r="AX56" s="63"/>
      <c r="AY56" s="63">
        <v>2</v>
      </c>
      <c r="AZ56" s="63"/>
      <c r="BA56" s="63"/>
      <c r="BB56" s="63"/>
      <c r="BC56" s="63"/>
      <c r="BD56" s="63"/>
      <c r="BE56" s="63"/>
      <c r="BF56" s="210">
        <f t="shared" si="6"/>
        <v>2</v>
      </c>
      <c r="BG56" s="206" t="str">
        <f t="shared" si="7"/>
        <v>Mire</v>
      </c>
      <c r="BH56" s="206" t="str">
        <f t="shared" si="8"/>
        <v>Mire</v>
      </c>
      <c r="BI56" s="206" t="str">
        <f t="shared" si="9"/>
        <v>Mire</v>
      </c>
      <c r="BJ56" s="208"/>
    </row>
    <row r="57" spans="1:63" ht="14.1" customHeight="1">
      <c r="A57" s="27" t="s">
        <v>772</v>
      </c>
      <c r="B57" s="40" t="s">
        <v>396</v>
      </c>
      <c r="C57" s="27" t="s">
        <v>297</v>
      </c>
      <c r="D57" s="27" t="s">
        <v>297</v>
      </c>
      <c r="E57" s="27" t="s">
        <v>380</v>
      </c>
      <c r="F57" s="27" t="s">
        <v>397</v>
      </c>
      <c r="G57" s="2" t="s">
        <v>352</v>
      </c>
      <c r="H57" s="2" t="s">
        <v>353</v>
      </c>
      <c r="I57" s="31" t="s">
        <v>711</v>
      </c>
      <c r="J57" s="70">
        <v>20</v>
      </c>
      <c r="K57" s="27" t="s">
        <v>118</v>
      </c>
      <c r="L57" s="31" t="s">
        <v>713</v>
      </c>
      <c r="M57" s="31" t="s">
        <v>397</v>
      </c>
      <c r="N57" s="49"/>
      <c r="O57" s="49"/>
      <c r="P57" s="49"/>
      <c r="Q57" s="49"/>
      <c r="R57" s="49">
        <v>1</v>
      </c>
      <c r="S57" s="49">
        <v>123</v>
      </c>
      <c r="T57" s="67">
        <f t="shared" si="0"/>
        <v>1</v>
      </c>
      <c r="U57" s="46"/>
      <c r="V57" s="46"/>
      <c r="W57" s="46"/>
      <c r="X57" s="46"/>
      <c r="Y57" s="46"/>
      <c r="Z57" s="46"/>
      <c r="AA57" s="46"/>
      <c r="AB57" s="46"/>
      <c r="AC57" s="46">
        <v>15</v>
      </c>
      <c r="AD57" s="46">
        <v>6</v>
      </c>
      <c r="AE57" s="66">
        <f t="shared" si="1"/>
        <v>15</v>
      </c>
      <c r="AF57" s="66">
        <f t="shared" si="2"/>
        <v>6</v>
      </c>
      <c r="AG57" s="62">
        <v>5</v>
      </c>
      <c r="AH57" s="62">
        <v>2</v>
      </c>
      <c r="AI57" s="62">
        <v>6</v>
      </c>
      <c r="AJ57" s="68">
        <v>2</v>
      </c>
      <c r="AK57" s="62">
        <v>4</v>
      </c>
      <c r="AL57" s="62">
        <v>2</v>
      </c>
      <c r="AM57" s="62"/>
      <c r="AN57" s="62"/>
      <c r="AO57" s="65">
        <f t="shared" si="3"/>
        <v>15</v>
      </c>
      <c r="AP57" s="65">
        <f t="shared" si="4"/>
        <v>6</v>
      </c>
      <c r="AQ57" s="45"/>
      <c r="AR57" s="45"/>
      <c r="AS57" s="45"/>
      <c r="AT57" s="45">
        <v>1</v>
      </c>
      <c r="AU57" s="64">
        <f t="shared" si="5"/>
        <v>1</v>
      </c>
      <c r="AV57" s="61"/>
      <c r="AW57" s="63"/>
      <c r="AX57" s="63"/>
      <c r="AY57" s="63"/>
      <c r="AZ57" s="63"/>
      <c r="BA57" s="63"/>
      <c r="BB57" s="63">
        <v>1</v>
      </c>
      <c r="BC57" s="63"/>
      <c r="BD57" s="63"/>
      <c r="BE57" s="63"/>
      <c r="BF57" s="210">
        <f t="shared" si="6"/>
        <v>1</v>
      </c>
      <c r="BG57" s="206" t="str">
        <f t="shared" si="7"/>
        <v>Mire</v>
      </c>
      <c r="BH57" s="206" t="str">
        <f t="shared" si="8"/>
        <v>Mire</v>
      </c>
      <c r="BI57" s="206" t="str">
        <f t="shared" si="9"/>
        <v>Mire</v>
      </c>
      <c r="BJ57" s="208"/>
    </row>
    <row r="58" spans="1:63" ht="14.1" customHeight="1">
      <c r="A58" s="27" t="s">
        <v>417</v>
      </c>
      <c r="B58" s="40" t="s">
        <v>687</v>
      </c>
      <c r="C58" s="27" t="s">
        <v>297</v>
      </c>
      <c r="D58" s="27" t="s">
        <v>297</v>
      </c>
      <c r="E58" s="27" t="s">
        <v>755</v>
      </c>
      <c r="F58" s="27" t="s">
        <v>419</v>
      </c>
      <c r="G58" s="2" t="s">
        <v>298</v>
      </c>
      <c r="H58" s="2" t="s">
        <v>353</v>
      </c>
      <c r="I58" s="31" t="s">
        <v>711</v>
      </c>
      <c r="J58" s="70">
        <v>50</v>
      </c>
      <c r="K58" s="27" t="s">
        <v>118</v>
      </c>
      <c r="L58" s="31" t="s">
        <v>713</v>
      </c>
      <c r="M58" s="31" t="s">
        <v>419</v>
      </c>
      <c r="N58" s="49"/>
      <c r="O58" s="49"/>
      <c r="P58" s="49"/>
      <c r="Q58" s="49">
        <v>1</v>
      </c>
      <c r="R58" s="49">
        <v>1</v>
      </c>
      <c r="S58" s="49">
        <v>12</v>
      </c>
      <c r="T58" s="67">
        <v>2</v>
      </c>
      <c r="U58" s="46"/>
      <c r="V58" s="46"/>
      <c r="W58" s="46"/>
      <c r="X58" s="46"/>
      <c r="Y58" s="46"/>
      <c r="Z58" s="46"/>
      <c r="AA58" s="46">
        <v>20</v>
      </c>
      <c r="AB58" s="46">
        <v>5</v>
      </c>
      <c r="AC58" s="46">
        <v>30</v>
      </c>
      <c r="AD58" s="46">
        <v>12</v>
      </c>
      <c r="AE58" s="66">
        <v>50</v>
      </c>
      <c r="AF58" s="66">
        <v>17</v>
      </c>
      <c r="AG58" s="62">
        <v>8</v>
      </c>
      <c r="AH58" s="62">
        <v>2</v>
      </c>
      <c r="AI58" s="62">
        <v>22</v>
      </c>
      <c r="AJ58" s="68">
        <v>10</v>
      </c>
      <c r="AK58" s="62">
        <v>19</v>
      </c>
      <c r="AL58" s="62">
        <v>5</v>
      </c>
      <c r="AM58" s="62">
        <v>1</v>
      </c>
      <c r="AN58" s="62">
        <v>0</v>
      </c>
      <c r="AO58" s="65">
        <v>50</v>
      </c>
      <c r="AP58" s="65">
        <v>17</v>
      </c>
      <c r="AQ58" s="45"/>
      <c r="AR58" s="45"/>
      <c r="AS58" s="45"/>
      <c r="AT58" s="45">
        <v>2</v>
      </c>
      <c r="AU58" s="64">
        <f t="shared" si="5"/>
        <v>2</v>
      </c>
      <c r="AV58" s="61"/>
      <c r="AW58" s="63"/>
      <c r="AX58" s="63"/>
      <c r="AY58" s="63"/>
      <c r="AZ58" s="63">
        <v>1</v>
      </c>
      <c r="BA58" s="63">
        <v>1</v>
      </c>
      <c r="BB58" s="63"/>
      <c r="BC58" s="63"/>
      <c r="BD58" s="63"/>
      <c r="BE58" s="63"/>
      <c r="BF58" s="210">
        <f t="shared" si="6"/>
        <v>2</v>
      </c>
      <c r="BG58" s="206" t="str">
        <f t="shared" si="7"/>
        <v>Mire</v>
      </c>
      <c r="BH58" s="206" t="str">
        <f t="shared" si="8"/>
        <v>Mire</v>
      </c>
      <c r="BI58" s="206" t="str">
        <f t="shared" si="9"/>
        <v>Mire</v>
      </c>
      <c r="BJ58" s="208"/>
    </row>
    <row r="59" spans="1:63" ht="14.1" customHeight="1">
      <c r="A59" s="27" t="s">
        <v>640</v>
      </c>
      <c r="B59" s="40" t="s">
        <v>637</v>
      </c>
      <c r="C59" s="27" t="s">
        <v>297</v>
      </c>
      <c r="D59" s="27" t="s">
        <v>297</v>
      </c>
      <c r="E59" s="27" t="s">
        <v>638</v>
      </c>
      <c r="F59" s="27" t="s">
        <v>773</v>
      </c>
      <c r="G59" s="2" t="s">
        <v>352</v>
      </c>
      <c r="H59" s="2" t="s">
        <v>353</v>
      </c>
      <c r="I59" s="31" t="s">
        <v>711</v>
      </c>
      <c r="J59" s="70">
        <v>18</v>
      </c>
      <c r="K59" s="27" t="s">
        <v>118</v>
      </c>
      <c r="L59" s="31" t="s">
        <v>713</v>
      </c>
      <c r="M59" s="31" t="s">
        <v>643</v>
      </c>
      <c r="N59" s="49"/>
      <c r="O59" s="49"/>
      <c r="P59" s="49"/>
      <c r="Q59" s="49"/>
      <c r="R59" s="49">
        <v>1</v>
      </c>
      <c r="S59" s="49">
        <v>23</v>
      </c>
      <c r="T59" s="67">
        <f t="shared" si="0"/>
        <v>1</v>
      </c>
      <c r="U59" s="46"/>
      <c r="V59" s="46"/>
      <c r="W59" s="46"/>
      <c r="X59" s="46"/>
      <c r="Y59" s="46"/>
      <c r="Z59" s="46"/>
      <c r="AA59" s="46"/>
      <c r="AB59" s="46"/>
      <c r="AC59" s="46">
        <v>11</v>
      </c>
      <c r="AD59" s="46">
        <v>7</v>
      </c>
      <c r="AE59" s="66">
        <f t="shared" si="1"/>
        <v>11</v>
      </c>
      <c r="AF59" s="66">
        <f t="shared" si="2"/>
        <v>7</v>
      </c>
      <c r="AG59" s="62"/>
      <c r="AH59" s="62"/>
      <c r="AI59" s="62">
        <v>2</v>
      </c>
      <c r="AJ59" s="68">
        <v>1</v>
      </c>
      <c r="AK59" s="62">
        <v>9</v>
      </c>
      <c r="AL59" s="62">
        <v>6</v>
      </c>
      <c r="AM59" s="62"/>
      <c r="AN59" s="62"/>
      <c r="AO59" s="65">
        <f t="shared" si="3"/>
        <v>11</v>
      </c>
      <c r="AP59" s="65">
        <f t="shared" si="4"/>
        <v>7</v>
      </c>
      <c r="AQ59" s="45"/>
      <c r="AR59" s="45">
        <v>1</v>
      </c>
      <c r="AS59" s="45"/>
      <c r="AT59" s="45"/>
      <c r="AU59" s="64">
        <f t="shared" si="5"/>
        <v>1</v>
      </c>
      <c r="AV59" s="61"/>
      <c r="AW59" s="63"/>
      <c r="AX59" s="63"/>
      <c r="AY59" s="63"/>
      <c r="AZ59" s="63"/>
      <c r="BA59" s="63"/>
      <c r="BB59" s="63"/>
      <c r="BC59" s="63">
        <v>1</v>
      </c>
      <c r="BD59" s="63"/>
      <c r="BE59" s="63"/>
      <c r="BF59" s="210">
        <f t="shared" si="6"/>
        <v>1</v>
      </c>
      <c r="BG59" s="206" t="str">
        <f t="shared" si="7"/>
        <v>Mire</v>
      </c>
      <c r="BH59" s="206" t="str">
        <f t="shared" si="8"/>
        <v>Mire</v>
      </c>
      <c r="BI59" s="206" t="str">
        <f t="shared" si="9"/>
        <v>Mire</v>
      </c>
      <c r="BJ59" s="208"/>
    </row>
    <row r="60" spans="1:63" s="3" customFormat="1" ht="14.1" customHeight="1">
      <c r="A60" s="27" t="s">
        <v>774</v>
      </c>
      <c r="B60" s="40" t="s">
        <v>435</v>
      </c>
      <c r="C60" s="27" t="s">
        <v>297</v>
      </c>
      <c r="D60" s="27" t="s">
        <v>297</v>
      </c>
      <c r="E60" s="27" t="s">
        <v>436</v>
      </c>
      <c r="F60" s="27" t="s">
        <v>775</v>
      </c>
      <c r="G60" s="2" t="s">
        <v>352</v>
      </c>
      <c r="H60" s="2" t="s">
        <v>353</v>
      </c>
      <c r="I60" s="31" t="s">
        <v>711</v>
      </c>
      <c r="J60" s="70">
        <v>30</v>
      </c>
      <c r="K60" s="27" t="s">
        <v>118</v>
      </c>
      <c r="L60" s="31" t="s">
        <v>713</v>
      </c>
      <c r="M60" s="31" t="s">
        <v>776</v>
      </c>
      <c r="N60" s="49"/>
      <c r="O60" s="49"/>
      <c r="P60" s="49"/>
      <c r="Q60" s="49"/>
      <c r="R60" s="49">
        <v>1</v>
      </c>
      <c r="S60" s="49">
        <v>123</v>
      </c>
      <c r="T60" s="67">
        <f t="shared" si="0"/>
        <v>1</v>
      </c>
      <c r="U60" s="46"/>
      <c r="V60" s="46"/>
      <c r="W60" s="46"/>
      <c r="X60" s="46"/>
      <c r="Y60" s="46"/>
      <c r="Z60" s="46"/>
      <c r="AA60" s="46"/>
      <c r="AB60" s="46"/>
      <c r="AC60" s="46">
        <v>17</v>
      </c>
      <c r="AD60" s="46">
        <v>5</v>
      </c>
      <c r="AE60" s="66">
        <f t="shared" si="1"/>
        <v>17</v>
      </c>
      <c r="AF60" s="66">
        <f t="shared" si="2"/>
        <v>5</v>
      </c>
      <c r="AG60" s="62">
        <v>3</v>
      </c>
      <c r="AH60" s="62">
        <v>1</v>
      </c>
      <c r="AI60" s="62">
        <v>5</v>
      </c>
      <c r="AJ60" s="68">
        <v>3</v>
      </c>
      <c r="AK60" s="62">
        <v>9</v>
      </c>
      <c r="AL60" s="62">
        <v>1</v>
      </c>
      <c r="AM60" s="62"/>
      <c r="AN60" s="62"/>
      <c r="AO60" s="65">
        <f t="shared" si="3"/>
        <v>17</v>
      </c>
      <c r="AP60" s="65">
        <f t="shared" si="4"/>
        <v>5</v>
      </c>
      <c r="AQ60" s="45"/>
      <c r="AR60" s="45"/>
      <c r="AS60" s="45"/>
      <c r="AT60" s="45">
        <v>1</v>
      </c>
      <c r="AU60" s="64">
        <f t="shared" si="5"/>
        <v>1</v>
      </c>
      <c r="AV60" s="61"/>
      <c r="AW60" s="63"/>
      <c r="AX60" s="63"/>
      <c r="AY60" s="63"/>
      <c r="AZ60" s="63"/>
      <c r="BA60" s="63"/>
      <c r="BB60" s="63">
        <v>1</v>
      </c>
      <c r="BC60" s="63"/>
      <c r="BD60" s="63"/>
      <c r="BE60" s="63"/>
      <c r="BF60" s="210">
        <f t="shared" si="6"/>
        <v>1</v>
      </c>
      <c r="BG60" s="206" t="str">
        <f t="shared" si="7"/>
        <v>Mire</v>
      </c>
      <c r="BH60" s="206" t="str">
        <f t="shared" si="8"/>
        <v>Mire</v>
      </c>
      <c r="BI60" s="206" t="str">
        <f t="shared" si="9"/>
        <v>Mire</v>
      </c>
      <c r="BJ60" s="208"/>
      <c r="BK60" s="155"/>
    </row>
    <row r="61" spans="1:63" ht="14.1" customHeight="1">
      <c r="A61" s="27" t="s">
        <v>777</v>
      </c>
      <c r="B61" s="40" t="s">
        <v>426</v>
      </c>
      <c r="C61" s="27" t="s">
        <v>297</v>
      </c>
      <c r="D61" s="27" t="s">
        <v>297</v>
      </c>
      <c r="E61" s="27" t="s">
        <v>755</v>
      </c>
      <c r="F61" s="27" t="s">
        <v>427</v>
      </c>
      <c r="G61" s="2" t="s">
        <v>298</v>
      </c>
      <c r="H61" s="2" t="s">
        <v>353</v>
      </c>
      <c r="I61" s="31" t="s">
        <v>711</v>
      </c>
      <c r="J61" s="70">
        <v>25</v>
      </c>
      <c r="K61" s="27" t="s">
        <v>118</v>
      </c>
      <c r="L61" s="31" t="s">
        <v>713</v>
      </c>
      <c r="M61" s="31" t="s">
        <v>757</v>
      </c>
      <c r="N61" s="49"/>
      <c r="O61" s="49"/>
      <c r="P61" s="49"/>
      <c r="Q61" s="49"/>
      <c r="R61" s="49">
        <v>1</v>
      </c>
      <c r="S61" s="49">
        <v>23</v>
      </c>
      <c r="T61" s="67">
        <f t="shared" si="0"/>
        <v>1</v>
      </c>
      <c r="U61" s="46"/>
      <c r="V61" s="46"/>
      <c r="W61" s="46"/>
      <c r="X61" s="46"/>
      <c r="Y61" s="46"/>
      <c r="Z61" s="46"/>
      <c r="AA61" s="46"/>
      <c r="AB61" s="46"/>
      <c r="AC61" s="46">
        <v>24</v>
      </c>
      <c r="AD61" s="46">
        <v>13</v>
      </c>
      <c r="AE61" s="66">
        <f t="shared" si="1"/>
        <v>24</v>
      </c>
      <c r="AF61" s="66">
        <f t="shared" si="2"/>
        <v>13</v>
      </c>
      <c r="AG61" s="62"/>
      <c r="AH61" s="62"/>
      <c r="AI61" s="62">
        <v>22</v>
      </c>
      <c r="AJ61" s="68">
        <v>12</v>
      </c>
      <c r="AK61" s="62">
        <v>2</v>
      </c>
      <c r="AL61" s="62">
        <v>1</v>
      </c>
      <c r="AM61" s="62"/>
      <c r="AN61" s="62"/>
      <c r="AO61" s="65">
        <f t="shared" si="3"/>
        <v>24</v>
      </c>
      <c r="AP61" s="65">
        <f t="shared" si="4"/>
        <v>13</v>
      </c>
      <c r="AQ61" s="45"/>
      <c r="AR61" s="45"/>
      <c r="AS61" s="45"/>
      <c r="AT61" s="45">
        <v>1</v>
      </c>
      <c r="AU61" s="64">
        <f t="shared" si="5"/>
        <v>1</v>
      </c>
      <c r="AV61" s="61"/>
      <c r="AW61" s="63"/>
      <c r="AX61" s="63"/>
      <c r="AY61" s="63">
        <v>1</v>
      </c>
      <c r="AZ61" s="63"/>
      <c r="BA61" s="63"/>
      <c r="BB61" s="63"/>
      <c r="BC61" s="63"/>
      <c r="BD61" s="63"/>
      <c r="BE61" s="63"/>
      <c r="BF61" s="210">
        <f t="shared" si="6"/>
        <v>1</v>
      </c>
      <c r="BG61" s="206" t="str">
        <f t="shared" si="7"/>
        <v>Mire</v>
      </c>
      <c r="BH61" s="206" t="str">
        <f t="shared" si="8"/>
        <v>Mire</v>
      </c>
      <c r="BI61" s="206" t="str">
        <f t="shared" si="9"/>
        <v>Mire</v>
      </c>
      <c r="BJ61" s="208"/>
    </row>
    <row r="62" spans="1:63" ht="14.1" customHeight="1">
      <c r="A62" s="27" t="s">
        <v>322</v>
      </c>
      <c r="B62" s="40" t="s">
        <v>730</v>
      </c>
      <c r="C62" s="27" t="s">
        <v>297</v>
      </c>
      <c r="D62" s="27" t="s">
        <v>297</v>
      </c>
      <c r="E62" s="27" t="s">
        <v>297</v>
      </c>
      <c r="F62" s="27" t="s">
        <v>297</v>
      </c>
      <c r="G62" s="2" t="s">
        <v>298</v>
      </c>
      <c r="H62" s="2" t="s">
        <v>299</v>
      </c>
      <c r="I62" s="31" t="s">
        <v>711</v>
      </c>
      <c r="J62" s="70">
        <v>60</v>
      </c>
      <c r="K62" s="27" t="s">
        <v>118</v>
      </c>
      <c r="L62" s="31" t="s">
        <v>713</v>
      </c>
      <c r="M62" s="31"/>
      <c r="N62" s="49"/>
      <c r="O62" s="49">
        <v>1</v>
      </c>
      <c r="P62" s="49"/>
      <c r="Q62" s="49">
        <v>1</v>
      </c>
      <c r="R62" s="49">
        <v>1</v>
      </c>
      <c r="S62" s="49">
        <v>13</v>
      </c>
      <c r="T62" s="67">
        <f t="shared" si="0"/>
        <v>3</v>
      </c>
      <c r="U62" s="46"/>
      <c r="V62" s="46"/>
      <c r="W62" s="46">
        <v>30</v>
      </c>
      <c r="X62" s="46">
        <v>25</v>
      </c>
      <c r="Y62" s="46"/>
      <c r="Z62" s="46"/>
      <c r="AA62" s="46">
        <v>28</v>
      </c>
      <c r="AB62" s="46">
        <v>14</v>
      </c>
      <c r="AC62" s="46">
        <v>22</v>
      </c>
      <c r="AD62" s="46">
        <v>11</v>
      </c>
      <c r="AE62" s="66">
        <f t="shared" si="1"/>
        <v>80</v>
      </c>
      <c r="AF62" s="66">
        <f t="shared" si="2"/>
        <v>50</v>
      </c>
      <c r="AG62" s="62">
        <v>3</v>
      </c>
      <c r="AH62" s="62">
        <v>2</v>
      </c>
      <c r="AI62" s="62">
        <v>38</v>
      </c>
      <c r="AJ62" s="68">
        <v>28</v>
      </c>
      <c r="AK62" s="62">
        <v>39</v>
      </c>
      <c r="AL62" s="62">
        <v>20</v>
      </c>
      <c r="AM62" s="62"/>
      <c r="AN62" s="62"/>
      <c r="AO62" s="65">
        <f t="shared" si="3"/>
        <v>80</v>
      </c>
      <c r="AP62" s="65">
        <f t="shared" si="4"/>
        <v>50</v>
      </c>
      <c r="AQ62" s="45"/>
      <c r="AR62" s="45">
        <v>1</v>
      </c>
      <c r="AS62" s="45"/>
      <c r="AT62" s="45">
        <v>3</v>
      </c>
      <c r="AU62" s="64">
        <f t="shared" si="5"/>
        <v>4</v>
      </c>
      <c r="AV62" s="61">
        <v>1</v>
      </c>
      <c r="AW62" s="63"/>
      <c r="AX62" s="63"/>
      <c r="AY62" s="63"/>
      <c r="AZ62" s="63">
        <v>2</v>
      </c>
      <c r="BA62" s="63">
        <v>1</v>
      </c>
      <c r="BB62" s="63"/>
      <c r="BC62" s="63"/>
      <c r="BD62" s="63">
        <v>1</v>
      </c>
      <c r="BE62" s="63"/>
      <c r="BF62" s="210">
        <f t="shared" si="6"/>
        <v>4</v>
      </c>
      <c r="BG62" s="206" t="str">
        <f t="shared" si="7"/>
        <v>Mire</v>
      </c>
      <c r="BH62" s="206" t="str">
        <f t="shared" si="8"/>
        <v>Mire</v>
      </c>
      <c r="BI62" s="206" t="str">
        <f t="shared" si="9"/>
        <v>Mire</v>
      </c>
      <c r="BJ62" s="208"/>
    </row>
    <row r="63" spans="1:63" ht="14.1" customHeight="1">
      <c r="A63" s="27" t="s">
        <v>778</v>
      </c>
      <c r="B63" s="40" t="s">
        <v>697</v>
      </c>
      <c r="C63" s="27" t="s">
        <v>297</v>
      </c>
      <c r="D63" s="27" t="s">
        <v>297</v>
      </c>
      <c r="E63" s="27" t="s">
        <v>621</v>
      </c>
      <c r="F63" s="27" t="s">
        <v>621</v>
      </c>
      <c r="G63" s="2" t="s">
        <v>676</v>
      </c>
      <c r="H63" s="2" t="s">
        <v>353</v>
      </c>
      <c r="I63" s="31" t="s">
        <v>732</v>
      </c>
      <c r="J63" s="70">
        <v>30</v>
      </c>
      <c r="K63" s="27" t="s">
        <v>118</v>
      </c>
      <c r="L63" s="31" t="s">
        <v>713</v>
      </c>
      <c r="M63" s="31" t="s">
        <v>779</v>
      </c>
      <c r="N63" s="49"/>
      <c r="O63" s="49"/>
      <c r="P63" s="49"/>
      <c r="Q63" s="49"/>
      <c r="R63" s="49">
        <v>1</v>
      </c>
      <c r="S63" s="49">
        <v>123</v>
      </c>
      <c r="T63" s="67">
        <f t="shared" si="0"/>
        <v>1</v>
      </c>
      <c r="U63" s="46"/>
      <c r="V63" s="46"/>
      <c r="W63" s="46"/>
      <c r="X63" s="46"/>
      <c r="Y63" s="46"/>
      <c r="Z63" s="46"/>
      <c r="AA63" s="46"/>
      <c r="AB63" s="46"/>
      <c r="AC63" s="46">
        <v>15</v>
      </c>
      <c r="AD63" s="46">
        <v>7</v>
      </c>
      <c r="AE63" s="66">
        <f t="shared" ref="AE63" si="10">U63+W63+Y63+AA63+AC63</f>
        <v>15</v>
      </c>
      <c r="AF63" s="66">
        <f t="shared" ref="AF63" si="11">V63+X63+Z63+AB63+AD63</f>
        <v>7</v>
      </c>
      <c r="AG63" s="62">
        <v>2</v>
      </c>
      <c r="AH63" s="62">
        <v>2</v>
      </c>
      <c r="AI63" s="62">
        <v>5</v>
      </c>
      <c r="AJ63" s="68">
        <v>1</v>
      </c>
      <c r="AK63" s="62">
        <v>8</v>
      </c>
      <c r="AL63" s="62">
        <v>4</v>
      </c>
      <c r="AM63" s="62"/>
      <c r="AN63" s="62"/>
      <c r="AO63" s="65">
        <f t="shared" ref="AO63" si="12">AG63+AI63+AK63+AM63</f>
        <v>15</v>
      </c>
      <c r="AP63" s="65">
        <f t="shared" ref="AP63" si="13">AH63+AJ63+AL63+AN63</f>
        <v>7</v>
      </c>
      <c r="AQ63" s="45"/>
      <c r="AR63" s="45"/>
      <c r="AS63" s="45"/>
      <c r="AT63" s="45">
        <v>1</v>
      </c>
      <c r="AU63" s="64">
        <f t="shared" si="5"/>
        <v>1</v>
      </c>
      <c r="AV63" s="61"/>
      <c r="AW63" s="63"/>
      <c r="AX63" s="63">
        <v>1</v>
      </c>
      <c r="AY63" s="63"/>
      <c r="AZ63" s="63"/>
      <c r="BA63" s="63"/>
      <c r="BB63" s="63"/>
      <c r="BC63" s="63"/>
      <c r="BD63" s="63"/>
      <c r="BE63" s="63"/>
      <c r="BF63" s="210">
        <f t="shared" si="6"/>
        <v>1</v>
      </c>
      <c r="BG63" s="206" t="str">
        <f t="shared" si="7"/>
        <v>Mire</v>
      </c>
      <c r="BH63" s="206" t="str">
        <f t="shared" si="8"/>
        <v>Mire</v>
      </c>
      <c r="BI63" s="206" t="str">
        <f t="shared" si="9"/>
        <v>Mire</v>
      </c>
      <c r="BJ63" s="208"/>
    </row>
    <row r="64" spans="1:63" ht="14.1" customHeight="1">
      <c r="A64" s="27" t="s">
        <v>384</v>
      </c>
      <c r="B64" s="40" t="s">
        <v>379</v>
      </c>
      <c r="C64" s="27" t="s">
        <v>297</v>
      </c>
      <c r="D64" s="27" t="s">
        <v>297</v>
      </c>
      <c r="E64" s="27" t="s">
        <v>380</v>
      </c>
      <c r="F64" s="27" t="s">
        <v>780</v>
      </c>
      <c r="G64" s="2" t="s">
        <v>352</v>
      </c>
      <c r="H64" s="2" t="s">
        <v>353</v>
      </c>
      <c r="I64" s="31" t="s">
        <v>711</v>
      </c>
      <c r="J64" s="70">
        <v>60</v>
      </c>
      <c r="K64" s="27" t="s">
        <v>118</v>
      </c>
      <c r="L64" s="31" t="s">
        <v>713</v>
      </c>
      <c r="M64" s="31" t="s">
        <v>780</v>
      </c>
      <c r="N64" s="49"/>
      <c r="O64" s="49"/>
      <c r="P64" s="49">
        <v>1</v>
      </c>
      <c r="Q64" s="49"/>
      <c r="R64" s="49">
        <v>1</v>
      </c>
      <c r="S64" s="49">
        <v>12</v>
      </c>
      <c r="T64" s="67">
        <f t="shared" si="0"/>
        <v>2</v>
      </c>
      <c r="U64" s="46"/>
      <c r="V64" s="46"/>
      <c r="W64" s="46"/>
      <c r="X64" s="46"/>
      <c r="Y64" s="46">
        <v>13</v>
      </c>
      <c r="Z64" s="46">
        <v>9</v>
      </c>
      <c r="AA64" s="46"/>
      <c r="AB64" s="46"/>
      <c r="AC64" s="46">
        <v>25</v>
      </c>
      <c r="AD64" s="46">
        <v>11</v>
      </c>
      <c r="AE64" s="66">
        <f t="shared" si="1"/>
        <v>38</v>
      </c>
      <c r="AF64" s="66">
        <f t="shared" si="2"/>
        <v>20</v>
      </c>
      <c r="AG64" s="62">
        <v>15</v>
      </c>
      <c r="AH64" s="62">
        <v>6</v>
      </c>
      <c r="AI64" s="62">
        <v>10</v>
      </c>
      <c r="AJ64" s="68">
        <v>5</v>
      </c>
      <c r="AK64" s="62">
        <v>10</v>
      </c>
      <c r="AL64" s="62">
        <v>8</v>
      </c>
      <c r="AM64" s="62">
        <v>3</v>
      </c>
      <c r="AN64" s="62">
        <v>1</v>
      </c>
      <c r="AO64" s="65">
        <f t="shared" si="3"/>
        <v>38</v>
      </c>
      <c r="AP64" s="65">
        <f t="shared" si="4"/>
        <v>20</v>
      </c>
      <c r="AQ64" s="45"/>
      <c r="AR64" s="45">
        <v>2</v>
      </c>
      <c r="AS64" s="45"/>
      <c r="AT64" s="45"/>
      <c r="AU64" s="64">
        <f t="shared" si="5"/>
        <v>2</v>
      </c>
      <c r="AV64" s="61"/>
      <c r="AW64" s="63"/>
      <c r="AX64" s="63"/>
      <c r="AY64" s="63"/>
      <c r="AZ64" s="63"/>
      <c r="BA64" s="63"/>
      <c r="BB64" s="63"/>
      <c r="BC64" s="63">
        <v>1</v>
      </c>
      <c r="BD64" s="63">
        <v>1</v>
      </c>
      <c r="BE64" s="63"/>
      <c r="BF64" s="210">
        <f t="shared" si="6"/>
        <v>2</v>
      </c>
      <c r="BG64" s="206" t="str">
        <f t="shared" si="7"/>
        <v>Mire</v>
      </c>
      <c r="BH64" s="206" t="str">
        <f t="shared" si="8"/>
        <v>Mire</v>
      </c>
      <c r="BI64" s="206" t="str">
        <f t="shared" si="9"/>
        <v>Mire</v>
      </c>
      <c r="BJ64" s="208"/>
    </row>
    <row r="65" spans="1:62" ht="14.1" customHeight="1">
      <c r="A65" s="27" t="s">
        <v>919</v>
      </c>
      <c r="B65" s="27" t="s">
        <v>386</v>
      </c>
      <c r="C65" s="27" t="s">
        <v>297</v>
      </c>
      <c r="D65" s="27" t="s">
        <v>297</v>
      </c>
      <c r="E65" s="27" t="s">
        <v>380</v>
      </c>
      <c r="F65" s="27" t="s">
        <v>387</v>
      </c>
      <c r="G65" s="2" t="s">
        <v>352</v>
      </c>
      <c r="H65" s="2" t="s">
        <v>353</v>
      </c>
      <c r="I65" s="31" t="s">
        <v>711</v>
      </c>
      <c r="J65" s="70">
        <v>30</v>
      </c>
      <c r="K65" s="27" t="s">
        <v>118</v>
      </c>
      <c r="L65" s="31" t="s">
        <v>713</v>
      </c>
      <c r="M65" s="31" t="s">
        <v>387</v>
      </c>
      <c r="N65" s="49"/>
      <c r="O65" s="49"/>
      <c r="P65" s="49"/>
      <c r="Q65" s="49">
        <v>1</v>
      </c>
      <c r="R65" s="49"/>
      <c r="S65" s="49"/>
      <c r="T65" s="67">
        <f t="shared" si="0"/>
        <v>1</v>
      </c>
      <c r="U65" s="46"/>
      <c r="V65" s="46"/>
      <c r="W65" s="46"/>
      <c r="X65" s="46"/>
      <c r="Y65" s="46"/>
      <c r="Z65" s="46"/>
      <c r="AA65" s="46">
        <v>15</v>
      </c>
      <c r="AB65" s="46">
        <v>7</v>
      </c>
      <c r="AC65" s="46"/>
      <c r="AD65" s="46"/>
      <c r="AE65" s="66">
        <f t="shared" si="1"/>
        <v>15</v>
      </c>
      <c r="AF65" s="66">
        <f t="shared" si="2"/>
        <v>7</v>
      </c>
      <c r="AG65" s="62"/>
      <c r="AH65" s="62"/>
      <c r="AI65" s="62"/>
      <c r="AJ65" s="68"/>
      <c r="AK65" s="62">
        <v>15</v>
      </c>
      <c r="AL65" s="62">
        <v>7</v>
      </c>
      <c r="AM65" s="62"/>
      <c r="AN65" s="62"/>
      <c r="AO65" s="65">
        <f t="shared" si="3"/>
        <v>15</v>
      </c>
      <c r="AP65" s="65">
        <f t="shared" si="4"/>
        <v>7</v>
      </c>
      <c r="AQ65" s="45"/>
      <c r="AR65" s="45">
        <v>1</v>
      </c>
      <c r="AS65" s="45"/>
      <c r="AT65" s="45"/>
      <c r="AU65" s="64">
        <f t="shared" si="5"/>
        <v>1</v>
      </c>
      <c r="AV65" s="61"/>
      <c r="AW65" s="63"/>
      <c r="AX65" s="63"/>
      <c r="AY65" s="63"/>
      <c r="AZ65" s="63"/>
      <c r="BA65" s="63"/>
      <c r="BB65" s="63"/>
      <c r="BC65" s="63"/>
      <c r="BD65" s="63">
        <v>1</v>
      </c>
      <c r="BE65" s="63"/>
      <c r="BF65" s="210">
        <f t="shared" si="6"/>
        <v>1</v>
      </c>
      <c r="BG65" s="206" t="str">
        <f t="shared" si="7"/>
        <v>Mire</v>
      </c>
      <c r="BH65" s="206" t="str">
        <f t="shared" si="8"/>
        <v>Mire</v>
      </c>
      <c r="BI65" s="206" t="str">
        <f t="shared" si="9"/>
        <v>Mire</v>
      </c>
      <c r="BJ65" s="208"/>
    </row>
    <row r="66" spans="1:62" ht="14.1" customHeight="1">
      <c r="A66" s="27" t="s">
        <v>589</v>
      </c>
      <c r="B66" s="40" t="s">
        <v>586</v>
      </c>
      <c r="C66" s="27" t="s">
        <v>297</v>
      </c>
      <c r="D66" s="27" t="s">
        <v>297</v>
      </c>
      <c r="E66" s="27" t="s">
        <v>587</v>
      </c>
      <c r="F66" s="27" t="s">
        <v>590</v>
      </c>
      <c r="G66" s="2" t="s">
        <v>352</v>
      </c>
      <c r="H66" s="2" t="s">
        <v>353</v>
      </c>
      <c r="I66" s="31" t="s">
        <v>711</v>
      </c>
      <c r="J66" s="70">
        <v>25</v>
      </c>
      <c r="K66" s="27" t="s">
        <v>118</v>
      </c>
      <c r="L66" s="31" t="s">
        <v>713</v>
      </c>
      <c r="M66" s="31" t="s">
        <v>588</v>
      </c>
      <c r="N66" s="49"/>
      <c r="O66" s="49"/>
      <c r="P66" s="49"/>
      <c r="Q66" s="49"/>
      <c r="R66" s="49">
        <v>1</v>
      </c>
      <c r="S66" s="49">
        <v>123</v>
      </c>
      <c r="T66" s="67">
        <f t="shared" si="0"/>
        <v>1</v>
      </c>
      <c r="U66" s="46"/>
      <c r="V66" s="46"/>
      <c r="W66" s="46"/>
      <c r="X66" s="46"/>
      <c r="Y66" s="46"/>
      <c r="Z66" s="46"/>
      <c r="AA66" s="46"/>
      <c r="AB66" s="46"/>
      <c r="AC66" s="46">
        <v>28</v>
      </c>
      <c r="AD66" s="46">
        <v>13</v>
      </c>
      <c r="AE66" s="66">
        <f t="shared" si="1"/>
        <v>28</v>
      </c>
      <c r="AF66" s="66">
        <f t="shared" si="2"/>
        <v>13</v>
      </c>
      <c r="AG66" s="62">
        <v>6</v>
      </c>
      <c r="AH66" s="62">
        <v>2</v>
      </c>
      <c r="AI66" s="62">
        <v>11</v>
      </c>
      <c r="AJ66" s="68">
        <v>3</v>
      </c>
      <c r="AK66" s="62">
        <v>11</v>
      </c>
      <c r="AL66" s="62">
        <v>8</v>
      </c>
      <c r="AM66" s="62"/>
      <c r="AN66" s="62"/>
      <c r="AO66" s="65">
        <f t="shared" si="3"/>
        <v>28</v>
      </c>
      <c r="AP66" s="65">
        <f t="shared" si="4"/>
        <v>13</v>
      </c>
      <c r="AQ66" s="45"/>
      <c r="AR66" s="45">
        <v>1</v>
      </c>
      <c r="AS66" s="45"/>
      <c r="AT66" s="45"/>
      <c r="AU66" s="64">
        <f t="shared" si="5"/>
        <v>1</v>
      </c>
      <c r="AV66" s="61"/>
      <c r="AW66" s="63"/>
      <c r="AX66" s="63"/>
      <c r="AY66" s="63"/>
      <c r="AZ66" s="63"/>
      <c r="BA66" s="63"/>
      <c r="BB66" s="63"/>
      <c r="BC66" s="63">
        <v>1</v>
      </c>
      <c r="BD66" s="63"/>
      <c r="BE66" s="63"/>
      <c r="BF66" s="210">
        <f t="shared" si="6"/>
        <v>1</v>
      </c>
      <c r="BG66" s="206" t="str">
        <f t="shared" si="7"/>
        <v>Mire</v>
      </c>
      <c r="BH66" s="206" t="str">
        <f t="shared" si="8"/>
        <v>Mire</v>
      </c>
      <c r="BI66" s="206" t="str">
        <f t="shared" si="9"/>
        <v>Mire</v>
      </c>
      <c r="BJ66" s="208"/>
    </row>
    <row r="67" spans="1:62" ht="14.1" customHeight="1">
      <c r="A67" s="27" t="s">
        <v>313</v>
      </c>
      <c r="B67" s="40" t="s">
        <v>781</v>
      </c>
      <c r="C67" s="27" t="s">
        <v>297</v>
      </c>
      <c r="D67" s="27" t="s">
        <v>297</v>
      </c>
      <c r="E67" s="27" t="s">
        <v>297</v>
      </c>
      <c r="F67" s="27" t="s">
        <v>297</v>
      </c>
      <c r="G67" s="2" t="s">
        <v>298</v>
      </c>
      <c r="H67" s="2" t="s">
        <v>299</v>
      </c>
      <c r="I67" s="31" t="s">
        <v>711</v>
      </c>
      <c r="J67" s="70">
        <v>30</v>
      </c>
      <c r="K67" s="27" t="s">
        <v>118</v>
      </c>
      <c r="L67" s="31" t="s">
        <v>713</v>
      </c>
      <c r="M67" s="31"/>
      <c r="N67" s="49"/>
      <c r="O67" s="49">
        <v>1</v>
      </c>
      <c r="P67" s="49">
        <v>1</v>
      </c>
      <c r="Q67" s="49"/>
      <c r="R67" s="49"/>
      <c r="S67" s="49"/>
      <c r="T67" s="67">
        <f t="shared" si="0"/>
        <v>2</v>
      </c>
      <c r="U67" s="46"/>
      <c r="V67" s="46"/>
      <c r="W67" s="46">
        <v>17</v>
      </c>
      <c r="X67" s="46">
        <v>6</v>
      </c>
      <c r="Y67" s="46">
        <v>17</v>
      </c>
      <c r="Z67" s="46">
        <v>8</v>
      </c>
      <c r="AA67" s="46"/>
      <c r="AB67" s="46"/>
      <c r="AC67" s="46"/>
      <c r="AD67" s="46"/>
      <c r="AE67" s="66">
        <f t="shared" si="1"/>
        <v>34</v>
      </c>
      <c r="AF67" s="66">
        <f t="shared" si="2"/>
        <v>14</v>
      </c>
      <c r="AG67" s="62">
        <v>4</v>
      </c>
      <c r="AH67" s="62">
        <v>2</v>
      </c>
      <c r="AI67" s="62">
        <v>12</v>
      </c>
      <c r="AJ67" s="68">
        <v>5</v>
      </c>
      <c r="AK67" s="62">
        <v>17</v>
      </c>
      <c r="AL67" s="62">
        <v>6</v>
      </c>
      <c r="AM67" s="62">
        <v>1</v>
      </c>
      <c r="AN67" s="62">
        <v>1</v>
      </c>
      <c r="AO67" s="65">
        <f t="shared" si="3"/>
        <v>34</v>
      </c>
      <c r="AP67" s="65">
        <f t="shared" si="4"/>
        <v>14</v>
      </c>
      <c r="AQ67" s="45"/>
      <c r="AR67" s="45">
        <v>1</v>
      </c>
      <c r="AS67" s="45"/>
      <c r="AT67" s="45">
        <v>1</v>
      </c>
      <c r="AU67" s="64">
        <f t="shared" si="5"/>
        <v>2</v>
      </c>
      <c r="AV67" s="61">
        <v>1</v>
      </c>
      <c r="AW67" s="63"/>
      <c r="AX67" s="63"/>
      <c r="AY67" s="63"/>
      <c r="AZ67" s="63">
        <v>1</v>
      </c>
      <c r="BA67" s="63"/>
      <c r="BB67" s="63"/>
      <c r="BC67" s="63"/>
      <c r="BD67" s="63">
        <v>1</v>
      </c>
      <c r="BE67" s="63"/>
      <c r="BF67" s="210">
        <f t="shared" si="6"/>
        <v>2</v>
      </c>
      <c r="BG67" s="206" t="str">
        <f t="shared" si="7"/>
        <v>Mire</v>
      </c>
      <c r="BH67" s="206" t="str">
        <f t="shared" si="8"/>
        <v>Mire</v>
      </c>
      <c r="BI67" s="206" t="str">
        <f t="shared" si="9"/>
        <v>Mire</v>
      </c>
      <c r="BJ67" s="208"/>
    </row>
    <row r="68" spans="1:62" ht="14.1" customHeight="1">
      <c r="A68" s="27" t="s">
        <v>616</v>
      </c>
      <c r="B68" s="40" t="s">
        <v>617</v>
      </c>
      <c r="C68" s="27" t="s">
        <v>297</v>
      </c>
      <c r="D68" s="27" t="s">
        <v>297</v>
      </c>
      <c r="E68" s="27" t="s">
        <v>601</v>
      </c>
      <c r="F68" s="27" t="s">
        <v>618</v>
      </c>
      <c r="G68" s="2" t="s">
        <v>352</v>
      </c>
      <c r="H68" s="2" t="s">
        <v>353</v>
      </c>
      <c r="I68" s="31" t="s">
        <v>711</v>
      </c>
      <c r="J68" s="70">
        <v>20</v>
      </c>
      <c r="K68" s="27" t="s">
        <v>118</v>
      </c>
      <c r="L68" s="31" t="s">
        <v>713</v>
      </c>
      <c r="M68" s="31" t="s">
        <v>618</v>
      </c>
      <c r="N68" s="49"/>
      <c r="O68" s="49"/>
      <c r="P68" s="49"/>
      <c r="Q68" s="49"/>
      <c r="R68" s="49">
        <v>1</v>
      </c>
      <c r="S68" s="49">
        <v>123</v>
      </c>
      <c r="T68" s="67">
        <f t="shared" si="0"/>
        <v>1</v>
      </c>
      <c r="U68" s="46"/>
      <c r="V68" s="46"/>
      <c r="W68" s="46"/>
      <c r="X68" s="46"/>
      <c r="Y68" s="46"/>
      <c r="Z68" s="46"/>
      <c r="AA68" s="46"/>
      <c r="AB68" s="46"/>
      <c r="AC68" s="46">
        <v>10</v>
      </c>
      <c r="AD68" s="46">
        <v>7</v>
      </c>
      <c r="AE68" s="66">
        <f t="shared" si="1"/>
        <v>10</v>
      </c>
      <c r="AF68" s="66">
        <f t="shared" si="2"/>
        <v>7</v>
      </c>
      <c r="AG68" s="62">
        <v>4</v>
      </c>
      <c r="AH68" s="62">
        <v>1</v>
      </c>
      <c r="AI68" s="62">
        <v>3</v>
      </c>
      <c r="AJ68" s="68">
        <v>3</v>
      </c>
      <c r="AK68" s="62">
        <v>3</v>
      </c>
      <c r="AL68" s="62">
        <v>3</v>
      </c>
      <c r="AM68" s="62"/>
      <c r="AN68" s="62"/>
      <c r="AO68" s="65">
        <f t="shared" si="3"/>
        <v>10</v>
      </c>
      <c r="AP68" s="65">
        <f t="shared" si="4"/>
        <v>7</v>
      </c>
      <c r="AQ68" s="45"/>
      <c r="AR68" s="45"/>
      <c r="AS68" s="45"/>
      <c r="AT68" s="45">
        <v>1</v>
      </c>
      <c r="AU68" s="64">
        <f t="shared" si="5"/>
        <v>1</v>
      </c>
      <c r="AV68" s="61"/>
      <c r="AW68" s="63"/>
      <c r="AX68" s="63"/>
      <c r="AY68" s="63"/>
      <c r="AZ68" s="63"/>
      <c r="BA68" s="63"/>
      <c r="BB68" s="63">
        <v>1</v>
      </c>
      <c r="BC68" s="63"/>
      <c r="BD68" s="63"/>
      <c r="BE68" s="63"/>
      <c r="BF68" s="210">
        <f t="shared" si="6"/>
        <v>1</v>
      </c>
      <c r="BG68" s="206" t="str">
        <f t="shared" si="7"/>
        <v>Mire</v>
      </c>
      <c r="BH68" s="206" t="str">
        <f t="shared" si="8"/>
        <v>Mire</v>
      </c>
      <c r="BI68" s="206" t="str">
        <f t="shared" si="9"/>
        <v>Mire</v>
      </c>
      <c r="BJ68" s="208"/>
    </row>
    <row r="69" spans="1:62" ht="14.1" customHeight="1">
      <c r="A69" s="27" t="s">
        <v>591</v>
      </c>
      <c r="B69" s="40" t="s">
        <v>586</v>
      </c>
      <c r="C69" s="27" t="s">
        <v>297</v>
      </c>
      <c r="D69" s="27" t="s">
        <v>297</v>
      </c>
      <c r="E69" s="27" t="s">
        <v>587</v>
      </c>
      <c r="F69" s="27" t="s">
        <v>588</v>
      </c>
      <c r="G69" s="2" t="s">
        <v>352</v>
      </c>
      <c r="H69" s="2" t="s">
        <v>353</v>
      </c>
      <c r="I69" s="31" t="s">
        <v>711</v>
      </c>
      <c r="J69" s="70">
        <v>25</v>
      </c>
      <c r="K69" s="27" t="s">
        <v>118</v>
      </c>
      <c r="L69" s="31" t="s">
        <v>713</v>
      </c>
      <c r="M69" s="31" t="s">
        <v>588</v>
      </c>
      <c r="N69" s="49"/>
      <c r="O69" s="49"/>
      <c r="P69" s="49"/>
      <c r="Q69" s="49"/>
      <c r="R69" s="49">
        <v>1</v>
      </c>
      <c r="S69" s="49">
        <v>123</v>
      </c>
      <c r="T69" s="67">
        <f t="shared" ref="T69:T95" si="14">SUM(N69,O69,P69,Q69,R69)</f>
        <v>1</v>
      </c>
      <c r="U69" s="46"/>
      <c r="V69" s="46"/>
      <c r="W69" s="46"/>
      <c r="X69" s="46"/>
      <c r="Y69" s="46"/>
      <c r="Z69" s="46"/>
      <c r="AA69" s="46"/>
      <c r="AB69" s="46"/>
      <c r="AC69" s="46">
        <v>25</v>
      </c>
      <c r="AD69" s="46">
        <v>12</v>
      </c>
      <c r="AE69" s="66">
        <f t="shared" ref="AE69:AE95" si="15">U69+W69+Y69+AA69+AC69</f>
        <v>25</v>
      </c>
      <c r="AF69" s="66">
        <f t="shared" ref="AF69:AF95" si="16">V69+X69+Z69+AB69+AD69</f>
        <v>12</v>
      </c>
      <c r="AG69" s="62">
        <v>10</v>
      </c>
      <c r="AH69" s="62">
        <v>5</v>
      </c>
      <c r="AI69" s="62">
        <v>8</v>
      </c>
      <c r="AJ69" s="68">
        <v>3</v>
      </c>
      <c r="AK69" s="62">
        <v>7</v>
      </c>
      <c r="AL69" s="62">
        <v>4</v>
      </c>
      <c r="AM69" s="62"/>
      <c r="AN69" s="62"/>
      <c r="AO69" s="65">
        <f t="shared" ref="AO69:AO95" si="17">AG69+AI69+AK69+AM69</f>
        <v>25</v>
      </c>
      <c r="AP69" s="65">
        <f t="shared" ref="AP69:AP95" si="18">AH69+AJ69+AL69+AN69</f>
        <v>12</v>
      </c>
      <c r="AQ69" s="45"/>
      <c r="AR69" s="45">
        <v>1</v>
      </c>
      <c r="AS69" s="45"/>
      <c r="AT69" s="45"/>
      <c r="AU69" s="64">
        <f t="shared" ref="AU69:AU95" si="19">AQ69+AR69+AS69+AT69</f>
        <v>1</v>
      </c>
      <c r="AV69" s="61"/>
      <c r="AW69" s="63"/>
      <c r="AX69" s="63"/>
      <c r="AY69" s="63"/>
      <c r="AZ69" s="63"/>
      <c r="BA69" s="63"/>
      <c r="BB69" s="63">
        <v>1</v>
      </c>
      <c r="BC69" s="63"/>
      <c r="BD69" s="63"/>
      <c r="BE69" s="63"/>
      <c r="BF69" s="210">
        <f t="shared" ref="BF69:BF95" si="20">AW69+AX69+AY69+AZ69+BA69+BB69+BC69+BD69+BE69</f>
        <v>1</v>
      </c>
      <c r="BG69" s="206" t="str">
        <f t="shared" ref="BG69:BG95" si="21">IF(AE69=AO69,"Mire","Gabim")</f>
        <v>Mire</v>
      </c>
      <c r="BH69" s="206" t="str">
        <f t="shared" ref="BH69:BH95" si="22">IF(AF69=AP69,"Mire","Gabim")</f>
        <v>Mire</v>
      </c>
      <c r="BI69" s="206" t="str">
        <f t="shared" ref="BI69:BI95" si="23">IF(BF69=AU69,"Mire","Gabim")</f>
        <v>Mire</v>
      </c>
      <c r="BJ69" s="208"/>
    </row>
    <row r="70" spans="1:62" ht="14.1" customHeight="1">
      <c r="A70" s="27" t="s">
        <v>335</v>
      </c>
      <c r="B70" s="40" t="s">
        <v>782</v>
      </c>
      <c r="C70" s="27" t="s">
        <v>297</v>
      </c>
      <c r="D70" s="27" t="s">
        <v>297</v>
      </c>
      <c r="E70" s="27" t="s">
        <v>297</v>
      </c>
      <c r="F70" s="27" t="s">
        <v>297</v>
      </c>
      <c r="G70" s="2" t="s">
        <v>298</v>
      </c>
      <c r="H70" s="2" t="s">
        <v>299</v>
      </c>
      <c r="I70" s="31" t="s">
        <v>711</v>
      </c>
      <c r="J70" s="70">
        <v>50</v>
      </c>
      <c r="K70" s="27" t="s">
        <v>118</v>
      </c>
      <c r="L70" s="31" t="s">
        <v>713</v>
      </c>
      <c r="M70" s="31"/>
      <c r="N70" s="49"/>
      <c r="O70" s="49"/>
      <c r="P70" s="49">
        <v>1</v>
      </c>
      <c r="Q70" s="49"/>
      <c r="R70" s="49">
        <v>1</v>
      </c>
      <c r="S70" s="49">
        <v>12</v>
      </c>
      <c r="T70" s="67">
        <f t="shared" si="14"/>
        <v>2</v>
      </c>
      <c r="U70" s="46"/>
      <c r="V70" s="46"/>
      <c r="W70" s="46"/>
      <c r="X70" s="46"/>
      <c r="Y70" s="46">
        <v>15</v>
      </c>
      <c r="Z70" s="46">
        <v>8</v>
      </c>
      <c r="AA70" s="46"/>
      <c r="AB70" s="46"/>
      <c r="AC70" s="46">
        <v>17</v>
      </c>
      <c r="AD70" s="46">
        <v>5</v>
      </c>
      <c r="AE70" s="66">
        <f t="shared" si="15"/>
        <v>32</v>
      </c>
      <c r="AF70" s="66">
        <f t="shared" si="16"/>
        <v>13</v>
      </c>
      <c r="AG70" s="62">
        <v>10</v>
      </c>
      <c r="AH70" s="62">
        <v>3</v>
      </c>
      <c r="AI70" s="62">
        <v>7</v>
      </c>
      <c r="AJ70" s="68">
        <v>2</v>
      </c>
      <c r="AK70" s="62">
        <v>14</v>
      </c>
      <c r="AL70" s="62">
        <v>7</v>
      </c>
      <c r="AM70" s="62">
        <v>1</v>
      </c>
      <c r="AN70" s="62">
        <v>1</v>
      </c>
      <c r="AO70" s="65">
        <f t="shared" si="17"/>
        <v>32</v>
      </c>
      <c r="AP70" s="65">
        <f t="shared" si="18"/>
        <v>13</v>
      </c>
      <c r="AQ70" s="45"/>
      <c r="AR70" s="45"/>
      <c r="AS70" s="45"/>
      <c r="AT70" s="45">
        <v>2</v>
      </c>
      <c r="AU70" s="64">
        <f t="shared" si="19"/>
        <v>2</v>
      </c>
      <c r="AV70" s="61"/>
      <c r="AW70" s="63"/>
      <c r="AX70" s="63"/>
      <c r="AY70" s="63">
        <v>1</v>
      </c>
      <c r="AZ70" s="63"/>
      <c r="BA70" s="63">
        <v>1</v>
      </c>
      <c r="BB70" s="63"/>
      <c r="BC70" s="63"/>
      <c r="BD70" s="63"/>
      <c r="BE70" s="63"/>
      <c r="BF70" s="210">
        <f t="shared" si="20"/>
        <v>2</v>
      </c>
      <c r="BG70" s="206" t="str">
        <f t="shared" si="21"/>
        <v>Mire</v>
      </c>
      <c r="BH70" s="206" t="str">
        <f t="shared" si="22"/>
        <v>Mire</v>
      </c>
      <c r="BI70" s="206" t="str">
        <f t="shared" si="23"/>
        <v>Mire</v>
      </c>
      <c r="BJ70" s="208"/>
    </row>
    <row r="71" spans="1:62" ht="14.1" customHeight="1">
      <c r="A71" s="27" t="s">
        <v>548</v>
      </c>
      <c r="B71" s="40" t="s">
        <v>759</v>
      </c>
      <c r="C71" s="27" t="s">
        <v>297</v>
      </c>
      <c r="D71" s="27" t="s">
        <v>297</v>
      </c>
      <c r="E71" s="27" t="s">
        <v>535</v>
      </c>
      <c r="F71" s="27" t="s">
        <v>550</v>
      </c>
      <c r="G71" s="2" t="s">
        <v>352</v>
      </c>
      <c r="H71" s="2" t="s">
        <v>353</v>
      </c>
      <c r="I71" s="31" t="s">
        <v>711</v>
      </c>
      <c r="J71" s="70">
        <v>25</v>
      </c>
      <c r="K71" s="27" t="s">
        <v>118</v>
      </c>
      <c r="L71" s="31" t="s">
        <v>708</v>
      </c>
      <c r="M71" s="31" t="s">
        <v>550</v>
      </c>
      <c r="N71" s="49"/>
      <c r="O71" s="49"/>
      <c r="P71" s="49"/>
      <c r="Q71" s="49">
        <v>1</v>
      </c>
      <c r="R71" s="49"/>
      <c r="S71" s="49"/>
      <c r="T71" s="67">
        <f t="shared" si="14"/>
        <v>1</v>
      </c>
      <c r="U71" s="46"/>
      <c r="V71" s="46"/>
      <c r="W71" s="46"/>
      <c r="X71" s="46"/>
      <c r="Y71" s="46"/>
      <c r="Z71" s="46"/>
      <c r="AA71" s="46">
        <v>16</v>
      </c>
      <c r="AB71" s="46">
        <v>5</v>
      </c>
      <c r="AC71" s="46"/>
      <c r="AD71" s="46"/>
      <c r="AE71" s="66">
        <f t="shared" si="15"/>
        <v>16</v>
      </c>
      <c r="AF71" s="66">
        <f t="shared" si="16"/>
        <v>5</v>
      </c>
      <c r="AG71" s="62"/>
      <c r="AH71" s="62"/>
      <c r="AI71" s="62"/>
      <c r="AJ71" s="68"/>
      <c r="AK71" s="62">
        <v>16</v>
      </c>
      <c r="AL71" s="62">
        <v>5</v>
      </c>
      <c r="AM71" s="62"/>
      <c r="AN71" s="62"/>
      <c r="AO71" s="65">
        <f t="shared" si="17"/>
        <v>16</v>
      </c>
      <c r="AP71" s="65">
        <f t="shared" si="18"/>
        <v>5</v>
      </c>
      <c r="AQ71" s="45"/>
      <c r="AR71" s="45"/>
      <c r="AS71" s="45"/>
      <c r="AT71" s="45">
        <v>1</v>
      </c>
      <c r="AU71" s="64">
        <f t="shared" si="19"/>
        <v>1</v>
      </c>
      <c r="AV71" s="61"/>
      <c r="AW71" s="63"/>
      <c r="AX71" s="63"/>
      <c r="AY71" s="63"/>
      <c r="AZ71" s="63"/>
      <c r="BA71" s="63">
        <v>1</v>
      </c>
      <c r="BB71" s="63"/>
      <c r="BC71" s="63"/>
      <c r="BD71" s="63"/>
      <c r="BE71" s="63"/>
      <c r="BF71" s="210">
        <f t="shared" si="20"/>
        <v>1</v>
      </c>
      <c r="BG71" s="206" t="str">
        <f t="shared" si="21"/>
        <v>Mire</v>
      </c>
      <c r="BH71" s="206" t="str">
        <f t="shared" si="22"/>
        <v>Mire</v>
      </c>
      <c r="BI71" s="206" t="str">
        <f t="shared" si="23"/>
        <v>Mire</v>
      </c>
      <c r="BJ71" s="208"/>
    </row>
    <row r="72" spans="1:62" ht="14.1" customHeight="1">
      <c r="A72" s="27" t="s">
        <v>484</v>
      </c>
      <c r="B72" s="40" t="s">
        <v>485</v>
      </c>
      <c r="C72" s="27" t="s">
        <v>297</v>
      </c>
      <c r="D72" s="27" t="s">
        <v>297</v>
      </c>
      <c r="E72" s="27" t="s">
        <v>483</v>
      </c>
      <c r="F72" s="27" t="s">
        <v>486</v>
      </c>
      <c r="G72" s="2" t="s">
        <v>352</v>
      </c>
      <c r="H72" s="2" t="s">
        <v>353</v>
      </c>
      <c r="I72" s="31" t="s">
        <v>711</v>
      </c>
      <c r="J72" s="70">
        <v>25</v>
      </c>
      <c r="K72" s="27" t="s">
        <v>118</v>
      </c>
      <c r="L72" s="31" t="s">
        <v>713</v>
      </c>
      <c r="M72" s="31" t="s">
        <v>486</v>
      </c>
      <c r="N72" s="49">
        <v>1</v>
      </c>
      <c r="O72" s="49"/>
      <c r="P72" s="49"/>
      <c r="Q72" s="49">
        <v>1</v>
      </c>
      <c r="R72" s="49"/>
      <c r="S72" s="49"/>
      <c r="T72" s="67">
        <f t="shared" si="14"/>
        <v>2</v>
      </c>
      <c r="U72" s="46">
        <v>9</v>
      </c>
      <c r="V72" s="46">
        <v>3</v>
      </c>
      <c r="W72" s="46"/>
      <c r="X72" s="46"/>
      <c r="Y72" s="46"/>
      <c r="Z72" s="46"/>
      <c r="AA72" s="46">
        <v>9</v>
      </c>
      <c r="AB72" s="46">
        <v>7</v>
      </c>
      <c r="AC72" s="46"/>
      <c r="AD72" s="46"/>
      <c r="AE72" s="66">
        <f t="shared" si="15"/>
        <v>18</v>
      </c>
      <c r="AF72" s="66">
        <f t="shared" si="16"/>
        <v>10</v>
      </c>
      <c r="AG72" s="62">
        <v>9</v>
      </c>
      <c r="AH72" s="62">
        <v>3</v>
      </c>
      <c r="AI72" s="62"/>
      <c r="AJ72" s="68"/>
      <c r="AK72" s="62">
        <v>9</v>
      </c>
      <c r="AL72" s="62">
        <v>7</v>
      </c>
      <c r="AM72" s="62"/>
      <c r="AN72" s="62"/>
      <c r="AO72" s="65">
        <f t="shared" si="17"/>
        <v>18</v>
      </c>
      <c r="AP72" s="65">
        <f t="shared" si="18"/>
        <v>10</v>
      </c>
      <c r="AQ72" s="45"/>
      <c r="AR72" s="45"/>
      <c r="AS72" s="45"/>
      <c r="AT72" s="45">
        <v>2</v>
      </c>
      <c r="AU72" s="64">
        <f t="shared" si="19"/>
        <v>2</v>
      </c>
      <c r="AV72" s="61"/>
      <c r="AW72" s="63"/>
      <c r="AX72" s="63"/>
      <c r="AY72" s="63"/>
      <c r="AZ72" s="63">
        <v>1</v>
      </c>
      <c r="BA72" s="63"/>
      <c r="BB72" s="63"/>
      <c r="BC72" s="63"/>
      <c r="BD72" s="63">
        <v>1</v>
      </c>
      <c r="BE72" s="63"/>
      <c r="BF72" s="210">
        <f t="shared" si="20"/>
        <v>2</v>
      </c>
      <c r="BG72" s="206" t="str">
        <f t="shared" si="21"/>
        <v>Mire</v>
      </c>
      <c r="BH72" s="206" t="str">
        <f t="shared" si="22"/>
        <v>Mire</v>
      </c>
      <c r="BI72" s="206" t="str">
        <f t="shared" si="23"/>
        <v>Mire</v>
      </c>
      <c r="BJ72" s="208"/>
    </row>
    <row r="73" spans="1:62" ht="14.1" customHeight="1">
      <c r="A73" s="27" t="s">
        <v>680</v>
      </c>
      <c r="B73" s="27" t="s">
        <v>745</v>
      </c>
      <c r="C73" s="27" t="s">
        <v>297</v>
      </c>
      <c r="D73" s="27" t="s">
        <v>297</v>
      </c>
      <c r="E73" s="27" t="s">
        <v>297</v>
      </c>
      <c r="F73" s="27" t="s">
        <v>297</v>
      </c>
      <c r="G73" s="2" t="s">
        <v>298</v>
      </c>
      <c r="H73" s="2" t="s">
        <v>299</v>
      </c>
      <c r="I73" s="31" t="s">
        <v>711</v>
      </c>
      <c r="J73" s="70">
        <v>40</v>
      </c>
      <c r="K73" s="27" t="s">
        <v>118</v>
      </c>
      <c r="L73" s="31" t="s">
        <v>713</v>
      </c>
      <c r="M73" s="31"/>
      <c r="N73" s="49"/>
      <c r="O73" s="49"/>
      <c r="P73" s="49">
        <v>1</v>
      </c>
      <c r="Q73" s="49">
        <v>1</v>
      </c>
      <c r="R73" s="49"/>
      <c r="S73" s="49"/>
      <c r="T73" s="67">
        <f t="shared" si="14"/>
        <v>2</v>
      </c>
      <c r="U73" s="46"/>
      <c r="V73" s="46"/>
      <c r="W73" s="46">
        <v>20</v>
      </c>
      <c r="X73" s="46">
        <v>9</v>
      </c>
      <c r="Y73" s="46">
        <v>20</v>
      </c>
      <c r="Z73" s="46">
        <v>11</v>
      </c>
      <c r="AA73" s="46"/>
      <c r="AB73" s="46"/>
      <c r="AC73" s="46"/>
      <c r="AD73" s="46"/>
      <c r="AE73" s="66">
        <f t="shared" si="15"/>
        <v>40</v>
      </c>
      <c r="AF73" s="66">
        <f t="shared" si="16"/>
        <v>20</v>
      </c>
      <c r="AG73" s="62">
        <v>8</v>
      </c>
      <c r="AH73" s="62">
        <v>3</v>
      </c>
      <c r="AI73" s="62">
        <v>10</v>
      </c>
      <c r="AJ73" s="68">
        <v>6</v>
      </c>
      <c r="AK73" s="62">
        <v>21</v>
      </c>
      <c r="AL73" s="62">
        <v>11</v>
      </c>
      <c r="AM73" s="62">
        <v>1</v>
      </c>
      <c r="AN73" s="62">
        <v>0</v>
      </c>
      <c r="AO73" s="65">
        <f t="shared" si="17"/>
        <v>40</v>
      </c>
      <c r="AP73" s="65">
        <f t="shared" si="18"/>
        <v>20</v>
      </c>
      <c r="AQ73" s="45"/>
      <c r="AR73" s="45"/>
      <c r="AS73" s="45"/>
      <c r="AT73" s="45">
        <v>3</v>
      </c>
      <c r="AU73" s="64">
        <f t="shared" si="19"/>
        <v>3</v>
      </c>
      <c r="AV73" s="61">
        <v>1</v>
      </c>
      <c r="AW73" s="63"/>
      <c r="AX73" s="63"/>
      <c r="AY73" s="63"/>
      <c r="AZ73" s="63">
        <v>1</v>
      </c>
      <c r="BA73" s="63"/>
      <c r="BB73" s="63"/>
      <c r="BC73" s="63">
        <v>1</v>
      </c>
      <c r="BD73" s="63">
        <v>1</v>
      </c>
      <c r="BE73" s="63"/>
      <c r="BF73" s="210">
        <f t="shared" si="20"/>
        <v>3</v>
      </c>
      <c r="BG73" s="206" t="str">
        <f t="shared" si="21"/>
        <v>Mire</v>
      </c>
      <c r="BH73" s="206" t="str">
        <f t="shared" si="22"/>
        <v>Mire</v>
      </c>
      <c r="BI73" s="206" t="str">
        <f t="shared" si="23"/>
        <v>Mire</v>
      </c>
      <c r="BJ73" s="208"/>
    </row>
    <row r="74" spans="1:62" ht="14.1" customHeight="1">
      <c r="A74" s="27" t="s">
        <v>783</v>
      </c>
      <c r="B74" s="27" t="s">
        <v>784</v>
      </c>
      <c r="C74" s="27" t="s">
        <v>297</v>
      </c>
      <c r="D74" s="27" t="s">
        <v>297</v>
      </c>
      <c r="E74" s="27" t="s">
        <v>601</v>
      </c>
      <c r="F74" s="27" t="s">
        <v>785</v>
      </c>
      <c r="G74" s="2" t="s">
        <v>352</v>
      </c>
      <c r="H74" s="2" t="s">
        <v>353</v>
      </c>
      <c r="I74" s="31" t="s">
        <v>711</v>
      </c>
      <c r="J74" s="70">
        <v>25</v>
      </c>
      <c r="K74" s="27" t="s">
        <v>118</v>
      </c>
      <c r="L74" s="31" t="s">
        <v>713</v>
      </c>
      <c r="M74" s="31" t="s">
        <v>786</v>
      </c>
      <c r="N74" s="49"/>
      <c r="O74" s="49"/>
      <c r="P74" s="49"/>
      <c r="Q74" s="49"/>
      <c r="R74" s="49">
        <v>1</v>
      </c>
      <c r="S74" s="49">
        <v>123</v>
      </c>
      <c r="T74" s="67">
        <f t="shared" si="14"/>
        <v>1</v>
      </c>
      <c r="U74" s="46"/>
      <c r="V74" s="46"/>
      <c r="W74" s="46"/>
      <c r="X74" s="46"/>
      <c r="Y74" s="46"/>
      <c r="Z74" s="46"/>
      <c r="AA74" s="46"/>
      <c r="AB74" s="46"/>
      <c r="AC74" s="46">
        <v>15</v>
      </c>
      <c r="AD74" s="46">
        <v>8</v>
      </c>
      <c r="AE74" s="66">
        <f t="shared" si="15"/>
        <v>15</v>
      </c>
      <c r="AF74" s="66">
        <f t="shared" si="16"/>
        <v>8</v>
      </c>
      <c r="AG74" s="62">
        <v>6</v>
      </c>
      <c r="AH74" s="62">
        <v>2</v>
      </c>
      <c r="AI74" s="62">
        <v>5</v>
      </c>
      <c r="AJ74" s="68">
        <v>3</v>
      </c>
      <c r="AK74" s="62">
        <v>4</v>
      </c>
      <c r="AL74" s="62">
        <v>3</v>
      </c>
      <c r="AM74" s="62"/>
      <c r="AN74" s="62"/>
      <c r="AO74" s="65">
        <f t="shared" si="17"/>
        <v>15</v>
      </c>
      <c r="AP74" s="65">
        <f t="shared" si="18"/>
        <v>8</v>
      </c>
      <c r="AQ74" s="45"/>
      <c r="AR74" s="45"/>
      <c r="AS74" s="45"/>
      <c r="AT74" s="45">
        <v>1</v>
      </c>
      <c r="AU74" s="64">
        <f t="shared" si="19"/>
        <v>1</v>
      </c>
      <c r="AV74" s="61"/>
      <c r="AW74" s="63"/>
      <c r="AX74" s="63"/>
      <c r="AY74" s="63"/>
      <c r="AZ74" s="63">
        <v>1</v>
      </c>
      <c r="BA74" s="63"/>
      <c r="BB74" s="63"/>
      <c r="BC74" s="63"/>
      <c r="BD74" s="63"/>
      <c r="BE74" s="63"/>
      <c r="BF74" s="210">
        <f t="shared" si="20"/>
        <v>1</v>
      </c>
      <c r="BG74" s="206" t="str">
        <f t="shared" si="21"/>
        <v>Mire</v>
      </c>
      <c r="BH74" s="206" t="str">
        <f t="shared" si="22"/>
        <v>Mire</v>
      </c>
      <c r="BI74" s="206" t="str">
        <f t="shared" si="23"/>
        <v>Mire</v>
      </c>
      <c r="BJ74" s="208"/>
    </row>
    <row r="75" spans="1:62" ht="14.1" customHeight="1">
      <c r="A75" s="27" t="s">
        <v>554</v>
      </c>
      <c r="B75" s="27" t="s">
        <v>787</v>
      </c>
      <c r="C75" s="27" t="s">
        <v>297</v>
      </c>
      <c r="D75" s="27" t="s">
        <v>297</v>
      </c>
      <c r="E75" s="27" t="s">
        <v>535</v>
      </c>
      <c r="F75" s="27" t="s">
        <v>556</v>
      </c>
      <c r="G75" s="27" t="s">
        <v>352</v>
      </c>
      <c r="H75" s="2" t="s">
        <v>353</v>
      </c>
      <c r="I75" s="31" t="s">
        <v>711</v>
      </c>
      <c r="J75" s="70">
        <v>25</v>
      </c>
      <c r="K75" s="27" t="s">
        <v>118</v>
      </c>
      <c r="L75" s="31" t="s">
        <v>713</v>
      </c>
      <c r="M75" s="31" t="s">
        <v>556</v>
      </c>
      <c r="N75" s="49"/>
      <c r="O75" s="49"/>
      <c r="P75" s="49"/>
      <c r="Q75" s="49"/>
      <c r="R75" s="49">
        <v>1</v>
      </c>
      <c r="S75" s="49">
        <v>123</v>
      </c>
      <c r="T75" s="67">
        <f t="shared" si="14"/>
        <v>1</v>
      </c>
      <c r="U75" s="46"/>
      <c r="V75" s="46"/>
      <c r="W75" s="46"/>
      <c r="X75" s="46"/>
      <c r="Y75" s="46"/>
      <c r="Z75" s="46"/>
      <c r="AA75" s="46"/>
      <c r="AB75" s="46"/>
      <c r="AC75" s="46">
        <v>22</v>
      </c>
      <c r="AD75" s="46">
        <v>6</v>
      </c>
      <c r="AE75" s="66">
        <f t="shared" si="15"/>
        <v>22</v>
      </c>
      <c r="AF75" s="66">
        <f t="shared" si="16"/>
        <v>6</v>
      </c>
      <c r="AG75" s="62">
        <v>1</v>
      </c>
      <c r="AH75" s="62">
        <v>0</v>
      </c>
      <c r="AI75" s="62">
        <v>9</v>
      </c>
      <c r="AJ75" s="68">
        <v>0</v>
      </c>
      <c r="AK75" s="62">
        <v>12</v>
      </c>
      <c r="AL75" s="62">
        <v>6</v>
      </c>
      <c r="AM75" s="62"/>
      <c r="AN75" s="62"/>
      <c r="AO75" s="65">
        <f t="shared" si="17"/>
        <v>22</v>
      </c>
      <c r="AP75" s="65">
        <f t="shared" si="18"/>
        <v>6</v>
      </c>
      <c r="AQ75" s="45"/>
      <c r="AR75" s="45"/>
      <c r="AS75" s="45"/>
      <c r="AT75" s="45">
        <v>1</v>
      </c>
      <c r="AU75" s="64">
        <f t="shared" si="19"/>
        <v>1</v>
      </c>
      <c r="AV75" s="61"/>
      <c r="AW75" s="63"/>
      <c r="AX75" s="63"/>
      <c r="AY75" s="63"/>
      <c r="AZ75" s="63"/>
      <c r="BA75" s="63">
        <v>1</v>
      </c>
      <c r="BB75" s="63"/>
      <c r="BC75" s="63"/>
      <c r="BD75" s="63"/>
      <c r="BE75" s="63"/>
      <c r="BF75" s="210">
        <f t="shared" si="20"/>
        <v>1</v>
      </c>
      <c r="BG75" s="206" t="str">
        <f t="shared" si="21"/>
        <v>Mire</v>
      </c>
      <c r="BH75" s="206" t="str">
        <f t="shared" si="22"/>
        <v>Mire</v>
      </c>
      <c r="BI75" s="206" t="str">
        <f t="shared" si="23"/>
        <v>Mire</v>
      </c>
      <c r="BJ75" s="208"/>
    </row>
    <row r="76" spans="1:62" ht="14.1" customHeight="1">
      <c r="A76" s="27" t="s">
        <v>422</v>
      </c>
      <c r="B76" s="27" t="s">
        <v>423</v>
      </c>
      <c r="C76" s="27" t="s">
        <v>297</v>
      </c>
      <c r="D76" s="27" t="s">
        <v>297</v>
      </c>
      <c r="E76" s="27" t="s">
        <v>755</v>
      </c>
      <c r="F76" s="27" t="s">
        <v>424</v>
      </c>
      <c r="G76" s="27" t="s">
        <v>298</v>
      </c>
      <c r="H76" s="2" t="s">
        <v>353</v>
      </c>
      <c r="I76" s="31" t="s">
        <v>711</v>
      </c>
      <c r="J76" s="70">
        <v>30</v>
      </c>
      <c r="K76" s="27" t="s">
        <v>118</v>
      </c>
      <c r="L76" s="31" t="s">
        <v>713</v>
      </c>
      <c r="M76" s="31" t="s">
        <v>424</v>
      </c>
      <c r="N76" s="49"/>
      <c r="O76" s="49"/>
      <c r="P76" s="49"/>
      <c r="Q76" s="49"/>
      <c r="R76" s="49">
        <v>1</v>
      </c>
      <c r="S76" s="49">
        <v>123</v>
      </c>
      <c r="T76" s="67">
        <f t="shared" si="14"/>
        <v>1</v>
      </c>
      <c r="U76" s="46"/>
      <c r="V76" s="46"/>
      <c r="W76" s="46"/>
      <c r="X76" s="46"/>
      <c r="Y76" s="46"/>
      <c r="Z76" s="46"/>
      <c r="AA76" s="46"/>
      <c r="AB76" s="46"/>
      <c r="AC76" s="46">
        <v>35</v>
      </c>
      <c r="AD76" s="46">
        <v>23</v>
      </c>
      <c r="AE76" s="66">
        <f t="shared" si="15"/>
        <v>35</v>
      </c>
      <c r="AF76" s="66">
        <f t="shared" si="16"/>
        <v>23</v>
      </c>
      <c r="AG76" s="62">
        <v>10</v>
      </c>
      <c r="AH76" s="62">
        <v>7</v>
      </c>
      <c r="AI76" s="62">
        <v>13</v>
      </c>
      <c r="AJ76" s="68">
        <v>8</v>
      </c>
      <c r="AK76" s="62">
        <v>12</v>
      </c>
      <c r="AL76" s="62">
        <v>8</v>
      </c>
      <c r="AM76" s="62"/>
      <c r="AN76" s="62"/>
      <c r="AO76" s="65">
        <f t="shared" si="17"/>
        <v>35</v>
      </c>
      <c r="AP76" s="65">
        <f t="shared" si="18"/>
        <v>23</v>
      </c>
      <c r="AQ76" s="45"/>
      <c r="AR76" s="45">
        <v>1</v>
      </c>
      <c r="AS76" s="45"/>
      <c r="AT76" s="45"/>
      <c r="AU76" s="64">
        <f t="shared" si="19"/>
        <v>1</v>
      </c>
      <c r="AV76" s="61"/>
      <c r="AW76" s="63"/>
      <c r="AX76" s="63"/>
      <c r="AY76" s="63"/>
      <c r="AZ76" s="63"/>
      <c r="BA76" s="63"/>
      <c r="BB76" s="63"/>
      <c r="BC76" s="63">
        <v>1</v>
      </c>
      <c r="BD76" s="63"/>
      <c r="BE76" s="63"/>
      <c r="BF76" s="210">
        <f t="shared" si="20"/>
        <v>1</v>
      </c>
      <c r="BG76" s="206" t="str">
        <f t="shared" si="21"/>
        <v>Mire</v>
      </c>
      <c r="BH76" s="206" t="str">
        <f t="shared" si="22"/>
        <v>Mire</v>
      </c>
      <c r="BI76" s="206" t="str">
        <f t="shared" si="23"/>
        <v>Mire</v>
      </c>
      <c r="BJ76" s="208"/>
    </row>
    <row r="77" spans="1:62" ht="14.1" customHeight="1">
      <c r="A77" s="27" t="s">
        <v>345</v>
      </c>
      <c r="B77" s="27" t="s">
        <v>782</v>
      </c>
      <c r="C77" s="27" t="s">
        <v>297</v>
      </c>
      <c r="D77" s="27" t="s">
        <v>297</v>
      </c>
      <c r="E77" s="27" t="s">
        <v>297</v>
      </c>
      <c r="F77" s="27" t="s">
        <v>297</v>
      </c>
      <c r="G77" s="27" t="s">
        <v>298</v>
      </c>
      <c r="H77" s="27" t="s">
        <v>299</v>
      </c>
      <c r="I77" s="31" t="s">
        <v>711</v>
      </c>
      <c r="J77" s="70">
        <v>25</v>
      </c>
      <c r="K77" s="27" t="s">
        <v>118</v>
      </c>
      <c r="L77" s="31" t="s">
        <v>713</v>
      </c>
      <c r="M77" s="31"/>
      <c r="N77" s="49"/>
      <c r="O77" s="49"/>
      <c r="P77" s="49"/>
      <c r="Q77" s="49"/>
      <c r="R77" s="49">
        <v>1</v>
      </c>
      <c r="S77" s="49">
        <v>123</v>
      </c>
      <c r="T77" s="67">
        <f t="shared" si="14"/>
        <v>1</v>
      </c>
      <c r="U77" s="46"/>
      <c r="V77" s="46"/>
      <c r="W77" s="46"/>
      <c r="X77" s="46"/>
      <c r="Y77" s="46"/>
      <c r="Z77" s="46"/>
      <c r="AA77" s="46"/>
      <c r="AB77" s="46"/>
      <c r="AC77" s="46">
        <v>22</v>
      </c>
      <c r="AD77" s="46">
        <v>8</v>
      </c>
      <c r="AE77" s="66">
        <f t="shared" si="15"/>
        <v>22</v>
      </c>
      <c r="AF77" s="66">
        <f t="shared" si="16"/>
        <v>8</v>
      </c>
      <c r="AG77" s="62">
        <v>3</v>
      </c>
      <c r="AH77" s="62">
        <v>1</v>
      </c>
      <c r="AI77" s="62">
        <v>8</v>
      </c>
      <c r="AJ77" s="68">
        <v>4</v>
      </c>
      <c r="AK77" s="62">
        <v>8</v>
      </c>
      <c r="AL77" s="62">
        <v>2</v>
      </c>
      <c r="AM77" s="62">
        <v>3</v>
      </c>
      <c r="AN77" s="62">
        <v>1</v>
      </c>
      <c r="AO77" s="65">
        <f t="shared" si="17"/>
        <v>22</v>
      </c>
      <c r="AP77" s="65">
        <f t="shared" si="18"/>
        <v>8</v>
      </c>
      <c r="AQ77" s="45"/>
      <c r="AR77" s="45"/>
      <c r="AS77" s="45"/>
      <c r="AT77" s="45">
        <v>1</v>
      </c>
      <c r="AU77" s="64">
        <f t="shared" si="19"/>
        <v>1</v>
      </c>
      <c r="AV77" s="61"/>
      <c r="AW77" s="63"/>
      <c r="AX77" s="63"/>
      <c r="AY77" s="63"/>
      <c r="AZ77" s="63"/>
      <c r="BA77" s="63">
        <v>1</v>
      </c>
      <c r="BB77" s="63"/>
      <c r="BC77" s="63"/>
      <c r="BD77" s="63"/>
      <c r="BE77" s="63"/>
      <c r="BF77" s="210">
        <f t="shared" si="20"/>
        <v>1</v>
      </c>
      <c r="BG77" s="206" t="str">
        <f t="shared" si="21"/>
        <v>Mire</v>
      </c>
      <c r="BH77" s="206" t="str">
        <f t="shared" si="22"/>
        <v>Mire</v>
      </c>
      <c r="BI77" s="206" t="str">
        <f t="shared" si="23"/>
        <v>Mire</v>
      </c>
      <c r="BJ77" s="208"/>
    </row>
    <row r="78" spans="1:62" ht="14.1" customHeight="1">
      <c r="A78" s="27" t="s">
        <v>608</v>
      </c>
      <c r="B78" s="27" t="s">
        <v>609</v>
      </c>
      <c r="C78" s="27" t="s">
        <v>297</v>
      </c>
      <c r="D78" s="27" t="s">
        <v>297</v>
      </c>
      <c r="E78" s="27" t="s">
        <v>601</v>
      </c>
      <c r="F78" s="27" t="s">
        <v>610</v>
      </c>
      <c r="G78" s="27" t="s">
        <v>352</v>
      </c>
      <c r="H78" s="27" t="s">
        <v>353</v>
      </c>
      <c r="I78" s="31" t="s">
        <v>711</v>
      </c>
      <c r="J78" s="70">
        <v>40</v>
      </c>
      <c r="K78" s="27" t="s">
        <v>118</v>
      </c>
      <c r="L78" s="31" t="s">
        <v>713</v>
      </c>
      <c r="M78" s="31" t="s">
        <v>610</v>
      </c>
      <c r="N78" s="49"/>
      <c r="O78" s="49"/>
      <c r="P78" s="49"/>
      <c r="Q78" s="49"/>
      <c r="R78" s="49">
        <v>1</v>
      </c>
      <c r="S78" s="49">
        <v>123</v>
      </c>
      <c r="T78" s="67">
        <f t="shared" si="14"/>
        <v>1</v>
      </c>
      <c r="U78" s="46"/>
      <c r="V78" s="46"/>
      <c r="W78" s="46"/>
      <c r="X78" s="46"/>
      <c r="Y78" s="46"/>
      <c r="Z78" s="46"/>
      <c r="AA78" s="46"/>
      <c r="AB78" s="46"/>
      <c r="AC78" s="46">
        <v>20</v>
      </c>
      <c r="AD78" s="46">
        <v>9</v>
      </c>
      <c r="AE78" s="66">
        <f t="shared" si="15"/>
        <v>20</v>
      </c>
      <c r="AF78" s="66">
        <f t="shared" si="16"/>
        <v>9</v>
      </c>
      <c r="AG78" s="62">
        <v>2</v>
      </c>
      <c r="AH78" s="62">
        <v>1</v>
      </c>
      <c r="AI78" s="62">
        <v>12</v>
      </c>
      <c r="AJ78" s="68">
        <v>5</v>
      </c>
      <c r="AK78" s="62">
        <v>6</v>
      </c>
      <c r="AL78" s="62">
        <v>3</v>
      </c>
      <c r="AM78" s="62"/>
      <c r="AN78" s="62"/>
      <c r="AO78" s="65">
        <f t="shared" si="17"/>
        <v>20</v>
      </c>
      <c r="AP78" s="65">
        <f t="shared" si="18"/>
        <v>9</v>
      </c>
      <c r="AQ78" s="45"/>
      <c r="AR78" s="45"/>
      <c r="AS78" s="45"/>
      <c r="AT78" s="45">
        <v>1</v>
      </c>
      <c r="AU78" s="64">
        <f t="shared" si="19"/>
        <v>1</v>
      </c>
      <c r="AV78" s="61"/>
      <c r="AW78" s="63"/>
      <c r="AX78" s="63"/>
      <c r="AY78" s="63"/>
      <c r="AZ78" s="63"/>
      <c r="BA78" s="63"/>
      <c r="BB78" s="63">
        <v>1</v>
      </c>
      <c r="BC78" s="63"/>
      <c r="BD78" s="63"/>
      <c r="BE78" s="63"/>
      <c r="BF78" s="210">
        <f t="shared" si="20"/>
        <v>1</v>
      </c>
      <c r="BG78" s="206" t="str">
        <f t="shared" si="21"/>
        <v>Mire</v>
      </c>
      <c r="BH78" s="206" t="str">
        <f t="shared" si="22"/>
        <v>Mire</v>
      </c>
      <c r="BI78" s="206" t="str">
        <f t="shared" si="23"/>
        <v>Mire</v>
      </c>
      <c r="BJ78" s="208"/>
    </row>
    <row r="79" spans="1:62" ht="14.1" customHeight="1">
      <c r="A79" s="27" t="s">
        <v>694</v>
      </c>
      <c r="B79" s="40" t="s">
        <v>534</v>
      </c>
      <c r="C79" s="27" t="s">
        <v>297</v>
      </c>
      <c r="D79" s="27" t="s">
        <v>297</v>
      </c>
      <c r="E79" s="27" t="s">
        <v>535</v>
      </c>
      <c r="F79" s="27" t="s">
        <v>537</v>
      </c>
      <c r="G79" s="27" t="s">
        <v>676</v>
      </c>
      <c r="H79" s="27" t="s">
        <v>353</v>
      </c>
      <c r="I79" s="31" t="s">
        <v>732</v>
      </c>
      <c r="J79" s="70">
        <v>20</v>
      </c>
      <c r="K79" s="27" t="s">
        <v>118</v>
      </c>
      <c r="L79" s="31" t="s">
        <v>713</v>
      </c>
      <c r="M79" s="31" t="s">
        <v>724</v>
      </c>
      <c r="N79" s="49"/>
      <c r="O79" s="49"/>
      <c r="P79" s="49"/>
      <c r="Q79" s="49"/>
      <c r="R79" s="49">
        <v>1</v>
      </c>
      <c r="S79" s="49">
        <v>123</v>
      </c>
      <c r="T79" s="67">
        <f t="shared" si="14"/>
        <v>1</v>
      </c>
      <c r="U79" s="46"/>
      <c r="V79" s="46"/>
      <c r="W79" s="46"/>
      <c r="X79" s="46"/>
      <c r="Y79" s="46"/>
      <c r="Z79" s="46"/>
      <c r="AA79" s="46"/>
      <c r="AB79" s="46"/>
      <c r="AC79" s="46">
        <v>15</v>
      </c>
      <c r="AD79" s="46">
        <v>6</v>
      </c>
      <c r="AE79" s="66">
        <f t="shared" si="15"/>
        <v>15</v>
      </c>
      <c r="AF79" s="66">
        <f t="shared" si="16"/>
        <v>6</v>
      </c>
      <c r="AG79" s="62">
        <v>5</v>
      </c>
      <c r="AH79" s="62">
        <v>3</v>
      </c>
      <c r="AI79" s="62">
        <v>4</v>
      </c>
      <c r="AJ79" s="68">
        <v>2</v>
      </c>
      <c r="AK79" s="62">
        <v>6</v>
      </c>
      <c r="AL79" s="62">
        <v>1</v>
      </c>
      <c r="AM79" s="62"/>
      <c r="AN79" s="62"/>
      <c r="AO79" s="65">
        <f t="shared" si="17"/>
        <v>15</v>
      </c>
      <c r="AP79" s="65">
        <f t="shared" si="18"/>
        <v>6</v>
      </c>
      <c r="AQ79" s="45"/>
      <c r="AR79" s="45"/>
      <c r="AS79" s="45"/>
      <c r="AT79" s="45">
        <v>1</v>
      </c>
      <c r="AU79" s="64">
        <f t="shared" si="19"/>
        <v>1</v>
      </c>
      <c r="AV79" s="61"/>
      <c r="AW79" s="63"/>
      <c r="AX79" s="63"/>
      <c r="AY79" s="63">
        <v>1</v>
      </c>
      <c r="AZ79" s="63"/>
      <c r="BA79" s="63"/>
      <c r="BB79" s="63"/>
      <c r="BC79" s="63"/>
      <c r="BD79" s="63"/>
      <c r="BE79" s="63"/>
      <c r="BF79" s="210">
        <f t="shared" si="20"/>
        <v>1</v>
      </c>
      <c r="BG79" s="206" t="str">
        <f t="shared" si="21"/>
        <v>Mire</v>
      </c>
      <c r="BH79" s="206" t="str">
        <f t="shared" si="22"/>
        <v>Mire</v>
      </c>
      <c r="BI79" s="206" t="str">
        <f t="shared" si="23"/>
        <v>Mire</v>
      </c>
      <c r="BJ79" s="208"/>
    </row>
    <row r="80" spans="1:62" ht="14.1" customHeight="1">
      <c r="A80" s="27" t="s">
        <v>366</v>
      </c>
      <c r="B80" s="40" t="s">
        <v>367</v>
      </c>
      <c r="C80" s="27" t="s">
        <v>297</v>
      </c>
      <c r="D80" s="27" t="s">
        <v>297</v>
      </c>
      <c r="E80" s="27" t="s">
        <v>350</v>
      </c>
      <c r="F80" s="27" t="s">
        <v>788</v>
      </c>
      <c r="G80" s="27" t="s">
        <v>352</v>
      </c>
      <c r="H80" s="27" t="s">
        <v>353</v>
      </c>
      <c r="I80" s="31" t="s">
        <v>711</v>
      </c>
      <c r="J80" s="70">
        <v>50</v>
      </c>
      <c r="K80" s="27" t="s">
        <v>118</v>
      </c>
      <c r="L80" s="31" t="s">
        <v>713</v>
      </c>
      <c r="M80" s="31" t="s">
        <v>368</v>
      </c>
      <c r="N80" s="49"/>
      <c r="O80" s="49">
        <v>1</v>
      </c>
      <c r="P80" s="49"/>
      <c r="Q80" s="49">
        <v>1</v>
      </c>
      <c r="R80" s="49"/>
      <c r="S80" s="49"/>
      <c r="T80" s="67">
        <f t="shared" si="14"/>
        <v>2</v>
      </c>
      <c r="U80" s="46"/>
      <c r="V80" s="46"/>
      <c r="W80" s="46">
        <v>25</v>
      </c>
      <c r="X80" s="46">
        <v>14</v>
      </c>
      <c r="Y80" s="46"/>
      <c r="Z80" s="46"/>
      <c r="AA80" s="46">
        <v>22</v>
      </c>
      <c r="AB80" s="46">
        <v>11</v>
      </c>
      <c r="AC80" s="46"/>
      <c r="AD80" s="46"/>
      <c r="AE80" s="66">
        <f t="shared" si="15"/>
        <v>47</v>
      </c>
      <c r="AF80" s="66">
        <f t="shared" si="16"/>
        <v>25</v>
      </c>
      <c r="AG80" s="62">
        <v>3</v>
      </c>
      <c r="AH80" s="62">
        <v>3</v>
      </c>
      <c r="AI80" s="62">
        <v>22</v>
      </c>
      <c r="AJ80" s="68">
        <v>11</v>
      </c>
      <c r="AK80" s="62">
        <v>20</v>
      </c>
      <c r="AL80" s="62">
        <v>10</v>
      </c>
      <c r="AM80" s="62">
        <v>2</v>
      </c>
      <c r="AN80" s="62">
        <v>1</v>
      </c>
      <c r="AO80" s="65">
        <f t="shared" si="17"/>
        <v>47</v>
      </c>
      <c r="AP80" s="65">
        <f t="shared" si="18"/>
        <v>25</v>
      </c>
      <c r="AQ80" s="45"/>
      <c r="AR80" s="45"/>
      <c r="AS80" s="45"/>
      <c r="AT80" s="45">
        <v>2</v>
      </c>
      <c r="AU80" s="64">
        <f t="shared" si="19"/>
        <v>2</v>
      </c>
      <c r="AV80" s="61"/>
      <c r="AW80" s="63"/>
      <c r="AX80" s="63"/>
      <c r="AY80" s="63"/>
      <c r="AZ80" s="63"/>
      <c r="BA80" s="63">
        <v>2</v>
      </c>
      <c r="BB80" s="63"/>
      <c r="BC80" s="63"/>
      <c r="BD80" s="63"/>
      <c r="BE80" s="63"/>
      <c r="BF80" s="210">
        <f t="shared" si="20"/>
        <v>2</v>
      </c>
      <c r="BG80" s="206" t="str">
        <f t="shared" si="21"/>
        <v>Mire</v>
      </c>
      <c r="BH80" s="206" t="str">
        <f t="shared" si="22"/>
        <v>Mire</v>
      </c>
      <c r="BI80" s="206" t="str">
        <f t="shared" si="23"/>
        <v>Mire</v>
      </c>
      <c r="BJ80" s="208"/>
    </row>
    <row r="81" spans="1:62" ht="14.1" customHeight="1">
      <c r="A81" s="27" t="s">
        <v>372</v>
      </c>
      <c r="B81" s="40" t="s">
        <v>373</v>
      </c>
      <c r="C81" s="27" t="s">
        <v>297</v>
      </c>
      <c r="D81" s="27" t="s">
        <v>297</v>
      </c>
      <c r="E81" s="27" t="s">
        <v>350</v>
      </c>
      <c r="F81" s="27" t="s">
        <v>374</v>
      </c>
      <c r="G81" s="27" t="s">
        <v>352</v>
      </c>
      <c r="H81" s="27" t="s">
        <v>353</v>
      </c>
      <c r="I81" s="31" t="s">
        <v>711</v>
      </c>
      <c r="J81" s="70">
        <v>45</v>
      </c>
      <c r="K81" s="27" t="s">
        <v>118</v>
      </c>
      <c r="L81" s="31" t="s">
        <v>713</v>
      </c>
      <c r="M81" s="31" t="s">
        <v>374</v>
      </c>
      <c r="N81" s="49"/>
      <c r="O81" s="49">
        <v>1</v>
      </c>
      <c r="P81" s="49">
        <v>1</v>
      </c>
      <c r="Q81" s="49"/>
      <c r="R81" s="49"/>
      <c r="S81" s="49"/>
      <c r="T81" s="67">
        <f t="shared" si="14"/>
        <v>2</v>
      </c>
      <c r="U81" s="46"/>
      <c r="V81" s="46"/>
      <c r="W81" s="46">
        <v>17</v>
      </c>
      <c r="X81" s="46">
        <v>8</v>
      </c>
      <c r="Y81" s="46">
        <v>18</v>
      </c>
      <c r="Z81" s="46">
        <v>6</v>
      </c>
      <c r="AA81" s="46"/>
      <c r="AB81" s="46"/>
      <c r="AC81" s="46"/>
      <c r="AD81" s="46"/>
      <c r="AE81" s="66">
        <f t="shared" si="15"/>
        <v>35</v>
      </c>
      <c r="AF81" s="66">
        <f t="shared" si="16"/>
        <v>14</v>
      </c>
      <c r="AG81" s="62"/>
      <c r="AH81" s="62"/>
      <c r="AI81" s="62">
        <v>17</v>
      </c>
      <c r="AJ81" s="68">
        <v>8</v>
      </c>
      <c r="AK81" s="62">
        <v>18</v>
      </c>
      <c r="AL81" s="62">
        <v>6</v>
      </c>
      <c r="AM81" s="62"/>
      <c r="AN81" s="62"/>
      <c r="AO81" s="65">
        <f t="shared" si="17"/>
        <v>35</v>
      </c>
      <c r="AP81" s="65">
        <f t="shared" si="18"/>
        <v>14</v>
      </c>
      <c r="AQ81" s="45"/>
      <c r="AR81" s="45"/>
      <c r="AS81" s="45"/>
      <c r="AT81" s="45">
        <v>2</v>
      </c>
      <c r="AU81" s="64">
        <f t="shared" si="19"/>
        <v>2</v>
      </c>
      <c r="AV81" s="61"/>
      <c r="AW81" s="63"/>
      <c r="AX81" s="63"/>
      <c r="AY81" s="63"/>
      <c r="AZ81" s="63">
        <v>1</v>
      </c>
      <c r="BA81" s="63"/>
      <c r="BB81" s="63">
        <v>1</v>
      </c>
      <c r="BC81" s="63"/>
      <c r="BD81" s="63"/>
      <c r="BE81" s="63"/>
      <c r="BF81" s="210">
        <f t="shared" si="20"/>
        <v>2</v>
      </c>
      <c r="BG81" s="206" t="str">
        <f t="shared" si="21"/>
        <v>Mire</v>
      </c>
      <c r="BH81" s="206" t="str">
        <f t="shared" si="22"/>
        <v>Mire</v>
      </c>
      <c r="BI81" s="206" t="str">
        <f t="shared" si="23"/>
        <v>Mire</v>
      </c>
      <c r="BJ81" s="208"/>
    </row>
    <row r="82" spans="1:62" ht="14.1" customHeight="1">
      <c r="A82" s="27" t="s">
        <v>789</v>
      </c>
      <c r="B82" s="27" t="s">
        <v>396</v>
      </c>
      <c r="C82" s="27" t="s">
        <v>297</v>
      </c>
      <c r="D82" s="27" t="s">
        <v>297</v>
      </c>
      <c r="E82" s="27" t="s">
        <v>380</v>
      </c>
      <c r="F82" s="27" t="s">
        <v>790</v>
      </c>
      <c r="G82" s="27" t="s">
        <v>352</v>
      </c>
      <c r="H82" s="27" t="s">
        <v>353</v>
      </c>
      <c r="I82" s="31" t="s">
        <v>711</v>
      </c>
      <c r="J82" s="70">
        <v>15</v>
      </c>
      <c r="K82" s="27" t="s">
        <v>118</v>
      </c>
      <c r="L82" s="31" t="s">
        <v>713</v>
      </c>
      <c r="M82" s="27" t="s">
        <v>397</v>
      </c>
      <c r="N82" s="49"/>
      <c r="O82" s="49"/>
      <c r="P82" s="49"/>
      <c r="Q82" s="49"/>
      <c r="R82" s="49">
        <v>1</v>
      </c>
      <c r="S82" s="49">
        <v>123</v>
      </c>
      <c r="T82" s="67">
        <f t="shared" si="14"/>
        <v>1</v>
      </c>
      <c r="U82" s="46"/>
      <c r="V82" s="46"/>
      <c r="W82" s="46"/>
      <c r="X82" s="46"/>
      <c r="Y82" s="46"/>
      <c r="Z82" s="46"/>
      <c r="AA82" s="46"/>
      <c r="AB82" s="46"/>
      <c r="AC82" s="46">
        <v>12</v>
      </c>
      <c r="AD82" s="46">
        <v>4</v>
      </c>
      <c r="AE82" s="66">
        <f t="shared" si="15"/>
        <v>12</v>
      </c>
      <c r="AF82" s="66">
        <f t="shared" si="16"/>
        <v>4</v>
      </c>
      <c r="AG82" s="62">
        <v>6</v>
      </c>
      <c r="AH82" s="62">
        <v>1</v>
      </c>
      <c r="AI82" s="62">
        <v>4</v>
      </c>
      <c r="AJ82" s="68">
        <v>3</v>
      </c>
      <c r="AK82" s="62">
        <v>2</v>
      </c>
      <c r="AL82" s="62">
        <v>0</v>
      </c>
      <c r="AM82" s="62"/>
      <c r="AN82" s="62"/>
      <c r="AO82" s="65">
        <f t="shared" si="17"/>
        <v>12</v>
      </c>
      <c r="AP82" s="65">
        <f t="shared" si="18"/>
        <v>4</v>
      </c>
      <c r="AQ82" s="45"/>
      <c r="AR82" s="45"/>
      <c r="AS82" s="45"/>
      <c r="AT82" s="45">
        <v>1</v>
      </c>
      <c r="AU82" s="64">
        <f t="shared" si="19"/>
        <v>1</v>
      </c>
      <c r="AV82" s="61"/>
      <c r="AW82" s="63"/>
      <c r="AX82" s="63"/>
      <c r="AY82" s="63"/>
      <c r="AZ82" s="63"/>
      <c r="BA82" s="63"/>
      <c r="BB82" s="63">
        <v>1</v>
      </c>
      <c r="BC82" s="63"/>
      <c r="BD82" s="63"/>
      <c r="BE82" s="63"/>
      <c r="BF82" s="210">
        <f t="shared" si="20"/>
        <v>1</v>
      </c>
      <c r="BG82" s="206" t="str">
        <f t="shared" si="21"/>
        <v>Mire</v>
      </c>
      <c r="BH82" s="206" t="str">
        <f t="shared" si="22"/>
        <v>Mire</v>
      </c>
      <c r="BI82" s="206" t="str">
        <f t="shared" si="23"/>
        <v>Mire</v>
      </c>
      <c r="BJ82" s="208"/>
    </row>
    <row r="83" spans="1:62" ht="14.1" customHeight="1">
      <c r="A83" s="27" t="s">
        <v>662</v>
      </c>
      <c r="B83" s="27" t="s">
        <v>791</v>
      </c>
      <c r="C83" s="27" t="s">
        <v>297</v>
      </c>
      <c r="D83" s="27" t="s">
        <v>297</v>
      </c>
      <c r="E83" s="27" t="s">
        <v>297</v>
      </c>
      <c r="F83" s="27" t="s">
        <v>297</v>
      </c>
      <c r="G83" s="27" t="s">
        <v>298</v>
      </c>
      <c r="H83" s="27" t="s">
        <v>299</v>
      </c>
      <c r="I83" s="31" t="s">
        <v>732</v>
      </c>
      <c r="J83" s="70">
        <v>25</v>
      </c>
      <c r="K83" s="27" t="s">
        <v>727</v>
      </c>
      <c r="L83" s="31" t="s">
        <v>713</v>
      </c>
      <c r="M83" s="31" t="s">
        <v>792</v>
      </c>
      <c r="N83" s="49"/>
      <c r="O83" s="49"/>
      <c r="P83" s="49"/>
      <c r="Q83" s="49"/>
      <c r="R83" s="49">
        <v>1</v>
      </c>
      <c r="S83" s="49">
        <v>123</v>
      </c>
      <c r="T83" s="67">
        <f t="shared" si="14"/>
        <v>1</v>
      </c>
      <c r="U83" s="46"/>
      <c r="V83" s="46"/>
      <c r="W83" s="46"/>
      <c r="X83" s="46"/>
      <c r="Y83" s="46"/>
      <c r="Z83" s="46"/>
      <c r="AA83" s="46"/>
      <c r="AB83" s="46"/>
      <c r="AC83" s="46">
        <v>11</v>
      </c>
      <c r="AD83" s="46">
        <v>5</v>
      </c>
      <c r="AE83" s="66">
        <f t="shared" si="15"/>
        <v>11</v>
      </c>
      <c r="AF83" s="66">
        <f t="shared" si="16"/>
        <v>5</v>
      </c>
      <c r="AG83" s="62">
        <v>1</v>
      </c>
      <c r="AH83" s="62">
        <v>1</v>
      </c>
      <c r="AI83" s="62">
        <v>4</v>
      </c>
      <c r="AJ83" s="68">
        <v>2</v>
      </c>
      <c r="AK83" s="62">
        <v>6</v>
      </c>
      <c r="AL83" s="62">
        <v>2</v>
      </c>
      <c r="AM83" s="62"/>
      <c r="AN83" s="62"/>
      <c r="AO83" s="65">
        <f t="shared" si="17"/>
        <v>11</v>
      </c>
      <c r="AP83" s="65">
        <f t="shared" si="18"/>
        <v>5</v>
      </c>
      <c r="AQ83" s="45"/>
      <c r="AR83" s="45"/>
      <c r="AS83" s="45"/>
      <c r="AT83" s="45">
        <v>1</v>
      </c>
      <c r="AU83" s="64">
        <f t="shared" si="19"/>
        <v>1</v>
      </c>
      <c r="AV83" s="61"/>
      <c r="AW83" s="63"/>
      <c r="AX83" s="63"/>
      <c r="AY83" s="63">
        <v>1</v>
      </c>
      <c r="AZ83" s="63"/>
      <c r="BA83" s="63"/>
      <c r="BB83" s="63"/>
      <c r="BC83" s="63"/>
      <c r="BD83" s="63"/>
      <c r="BE83" s="63"/>
      <c r="BF83" s="210">
        <f t="shared" si="20"/>
        <v>1</v>
      </c>
      <c r="BG83" s="206" t="str">
        <f t="shared" si="21"/>
        <v>Mire</v>
      </c>
      <c r="BH83" s="206" t="str">
        <f t="shared" si="22"/>
        <v>Mire</v>
      </c>
      <c r="BI83" s="206" t="str">
        <f t="shared" si="23"/>
        <v>Mire</v>
      </c>
      <c r="BJ83" s="208"/>
    </row>
    <row r="84" spans="1:62" ht="14.1" customHeight="1">
      <c r="A84" s="27" t="s">
        <v>793</v>
      </c>
      <c r="B84" s="27" t="s">
        <v>794</v>
      </c>
      <c r="C84" s="27" t="s">
        <v>297</v>
      </c>
      <c r="D84" s="27" t="s">
        <v>297</v>
      </c>
      <c r="E84" s="27" t="s">
        <v>297</v>
      </c>
      <c r="F84" s="27" t="s">
        <v>297</v>
      </c>
      <c r="G84" s="27" t="s">
        <v>298</v>
      </c>
      <c r="H84" s="27" t="s">
        <v>299</v>
      </c>
      <c r="I84" s="31" t="s">
        <v>707</v>
      </c>
      <c r="J84" s="70">
        <v>125</v>
      </c>
      <c r="K84" s="27" t="s">
        <v>118</v>
      </c>
      <c r="L84" s="31" t="s">
        <v>708</v>
      </c>
      <c r="M84" s="31"/>
      <c r="N84" s="49">
        <v>1</v>
      </c>
      <c r="O84" s="49">
        <v>1</v>
      </c>
      <c r="P84" s="49">
        <v>1</v>
      </c>
      <c r="Q84" s="49"/>
      <c r="R84" s="49">
        <v>1</v>
      </c>
      <c r="S84" s="49">
        <v>123</v>
      </c>
      <c r="T84" s="67">
        <f t="shared" si="14"/>
        <v>4</v>
      </c>
      <c r="U84" s="46">
        <v>30</v>
      </c>
      <c r="V84" s="46">
        <v>18</v>
      </c>
      <c r="W84" s="46">
        <v>35</v>
      </c>
      <c r="X84" s="46">
        <v>17</v>
      </c>
      <c r="Y84" s="46">
        <v>35</v>
      </c>
      <c r="Z84" s="46">
        <v>15</v>
      </c>
      <c r="AA84" s="46"/>
      <c r="AB84" s="46"/>
      <c r="AC84" s="46">
        <v>30</v>
      </c>
      <c r="AD84" s="46">
        <v>18</v>
      </c>
      <c r="AE84" s="66">
        <f t="shared" si="15"/>
        <v>130</v>
      </c>
      <c r="AF84" s="66">
        <f t="shared" si="16"/>
        <v>68</v>
      </c>
      <c r="AG84" s="62">
        <v>30</v>
      </c>
      <c r="AH84" s="62">
        <v>18</v>
      </c>
      <c r="AI84" s="62">
        <v>55</v>
      </c>
      <c r="AJ84" s="68">
        <v>30</v>
      </c>
      <c r="AK84" s="62">
        <v>43</v>
      </c>
      <c r="AL84" s="62">
        <v>19</v>
      </c>
      <c r="AM84" s="62">
        <v>2</v>
      </c>
      <c r="AN84" s="62">
        <v>1</v>
      </c>
      <c r="AO84" s="65">
        <f t="shared" si="17"/>
        <v>130</v>
      </c>
      <c r="AP84" s="65">
        <f t="shared" si="18"/>
        <v>68</v>
      </c>
      <c r="AQ84" s="45"/>
      <c r="AR84" s="45"/>
      <c r="AS84" s="45"/>
      <c r="AT84" s="45">
        <v>9</v>
      </c>
      <c r="AU84" s="64">
        <f t="shared" si="19"/>
        <v>9</v>
      </c>
      <c r="AV84" s="61">
        <v>6</v>
      </c>
      <c r="AW84" s="63"/>
      <c r="AX84" s="63"/>
      <c r="AY84" s="63">
        <v>3</v>
      </c>
      <c r="AZ84" s="63">
        <v>2</v>
      </c>
      <c r="BA84" s="63">
        <v>1</v>
      </c>
      <c r="BB84" s="63">
        <v>3</v>
      </c>
      <c r="BC84" s="63"/>
      <c r="BD84" s="63"/>
      <c r="BE84" s="63"/>
      <c r="BF84" s="210">
        <f t="shared" si="20"/>
        <v>9</v>
      </c>
      <c r="BG84" s="206" t="str">
        <f t="shared" si="21"/>
        <v>Mire</v>
      </c>
      <c r="BH84" s="206" t="str">
        <f t="shared" si="22"/>
        <v>Mire</v>
      </c>
      <c r="BI84" s="206" t="str">
        <f t="shared" si="23"/>
        <v>Mire</v>
      </c>
      <c r="BJ84" s="208"/>
    </row>
    <row r="85" spans="1:62" ht="14.1" customHeight="1">
      <c r="A85" s="27" t="s">
        <v>410</v>
      </c>
      <c r="B85" s="42" t="s">
        <v>411</v>
      </c>
      <c r="C85" s="27" t="s">
        <v>297</v>
      </c>
      <c r="D85" s="27" t="s">
        <v>297</v>
      </c>
      <c r="E85" s="27" t="s">
        <v>400</v>
      </c>
      <c r="F85" s="27" t="s">
        <v>412</v>
      </c>
      <c r="G85" s="27" t="s">
        <v>352</v>
      </c>
      <c r="H85" s="27" t="s">
        <v>353</v>
      </c>
      <c r="I85" s="31" t="s">
        <v>711</v>
      </c>
      <c r="J85" s="70">
        <v>30</v>
      </c>
      <c r="K85" s="27" t="s">
        <v>118</v>
      </c>
      <c r="L85" s="31" t="s">
        <v>713</v>
      </c>
      <c r="M85" s="31" t="s">
        <v>412</v>
      </c>
      <c r="N85" s="49"/>
      <c r="O85" s="49"/>
      <c r="P85" s="49"/>
      <c r="Q85" s="49">
        <v>1</v>
      </c>
      <c r="R85" s="49">
        <v>1</v>
      </c>
      <c r="S85" s="49">
        <v>12</v>
      </c>
      <c r="T85" s="67">
        <f t="shared" si="14"/>
        <v>2</v>
      </c>
      <c r="U85" s="46"/>
      <c r="V85" s="46"/>
      <c r="W85" s="46"/>
      <c r="X85" s="46"/>
      <c r="Y85" s="46"/>
      <c r="Z85" s="46"/>
      <c r="AA85" s="46">
        <v>25</v>
      </c>
      <c r="AB85" s="46">
        <v>14</v>
      </c>
      <c r="AC85" s="46">
        <v>25</v>
      </c>
      <c r="AD85" s="46">
        <v>10</v>
      </c>
      <c r="AE85" s="66">
        <f t="shared" si="15"/>
        <v>50</v>
      </c>
      <c r="AF85" s="66">
        <f t="shared" si="16"/>
        <v>24</v>
      </c>
      <c r="AG85" s="62">
        <v>12</v>
      </c>
      <c r="AH85" s="62">
        <v>5</v>
      </c>
      <c r="AI85" s="62">
        <v>13</v>
      </c>
      <c r="AJ85" s="68">
        <v>5</v>
      </c>
      <c r="AK85" s="62">
        <v>25</v>
      </c>
      <c r="AL85" s="62">
        <v>14</v>
      </c>
      <c r="AM85" s="62"/>
      <c r="AN85" s="62"/>
      <c r="AO85" s="65">
        <f t="shared" si="17"/>
        <v>50</v>
      </c>
      <c r="AP85" s="65">
        <f t="shared" si="18"/>
        <v>24</v>
      </c>
      <c r="AQ85" s="45"/>
      <c r="AR85" s="45"/>
      <c r="AS85" s="45"/>
      <c r="AT85" s="45">
        <v>2</v>
      </c>
      <c r="AU85" s="64">
        <f t="shared" si="19"/>
        <v>2</v>
      </c>
      <c r="AV85" s="61"/>
      <c r="AW85" s="63"/>
      <c r="AX85" s="63"/>
      <c r="AY85" s="63"/>
      <c r="AZ85" s="63">
        <v>2</v>
      </c>
      <c r="BA85" s="63"/>
      <c r="BB85" s="63"/>
      <c r="BC85" s="63"/>
      <c r="BD85" s="63"/>
      <c r="BE85" s="63"/>
      <c r="BF85" s="210">
        <f t="shared" si="20"/>
        <v>2</v>
      </c>
      <c r="BG85" s="206" t="str">
        <f t="shared" si="21"/>
        <v>Mire</v>
      </c>
      <c r="BH85" s="206" t="str">
        <f t="shared" si="22"/>
        <v>Mire</v>
      </c>
      <c r="BI85" s="206" t="str">
        <f t="shared" si="23"/>
        <v>Mire</v>
      </c>
      <c r="BJ85" s="208"/>
    </row>
    <row r="86" spans="1:62" ht="14.1" customHeight="1">
      <c r="A86" s="27" t="s">
        <v>686</v>
      </c>
      <c r="B86" s="40" t="s">
        <v>414</v>
      </c>
      <c r="C86" s="27" t="s">
        <v>297</v>
      </c>
      <c r="D86" s="27" t="s">
        <v>297</v>
      </c>
      <c r="E86" s="27" t="s">
        <v>755</v>
      </c>
      <c r="F86" s="27" t="s">
        <v>416</v>
      </c>
      <c r="G86" s="27" t="s">
        <v>298</v>
      </c>
      <c r="H86" s="27" t="s">
        <v>299</v>
      </c>
      <c r="I86" s="27" t="s">
        <v>711</v>
      </c>
      <c r="J86" s="69">
        <v>100</v>
      </c>
      <c r="K86" s="27" t="s">
        <v>118</v>
      </c>
      <c r="L86" s="31" t="s">
        <v>708</v>
      </c>
      <c r="M86" s="31" t="s">
        <v>755</v>
      </c>
      <c r="N86" s="49">
        <v>1</v>
      </c>
      <c r="O86" s="49">
        <v>1</v>
      </c>
      <c r="P86" s="49">
        <v>1</v>
      </c>
      <c r="Q86" s="49"/>
      <c r="R86" s="49"/>
      <c r="S86" s="49"/>
      <c r="T86" s="67">
        <f t="shared" si="14"/>
        <v>3</v>
      </c>
      <c r="U86" s="46">
        <v>20</v>
      </c>
      <c r="V86" s="46">
        <v>7</v>
      </c>
      <c r="W86" s="46">
        <v>27</v>
      </c>
      <c r="X86" s="46">
        <v>12</v>
      </c>
      <c r="Y86" s="46">
        <v>35</v>
      </c>
      <c r="Z86" s="46">
        <v>15</v>
      </c>
      <c r="AA86" s="46"/>
      <c r="AB86" s="46"/>
      <c r="AC86" s="46"/>
      <c r="AD86" s="46"/>
      <c r="AE86" s="66">
        <f t="shared" si="15"/>
        <v>82</v>
      </c>
      <c r="AF86" s="66">
        <f t="shared" si="16"/>
        <v>34</v>
      </c>
      <c r="AG86" s="62">
        <v>20</v>
      </c>
      <c r="AH86" s="62">
        <v>7</v>
      </c>
      <c r="AI86" s="62">
        <v>27</v>
      </c>
      <c r="AJ86" s="68">
        <v>12</v>
      </c>
      <c r="AK86" s="62">
        <v>35</v>
      </c>
      <c r="AL86" s="62">
        <v>15</v>
      </c>
      <c r="AM86" s="62"/>
      <c r="AN86" s="62"/>
      <c r="AO86" s="65">
        <f t="shared" si="17"/>
        <v>82</v>
      </c>
      <c r="AP86" s="65">
        <f t="shared" si="18"/>
        <v>34</v>
      </c>
      <c r="AQ86" s="45"/>
      <c r="AR86" s="45">
        <v>1</v>
      </c>
      <c r="AS86" s="45"/>
      <c r="AT86" s="45">
        <v>2</v>
      </c>
      <c r="AU86" s="64">
        <f t="shared" si="19"/>
        <v>3</v>
      </c>
      <c r="AV86" s="61"/>
      <c r="AW86" s="63"/>
      <c r="AX86" s="63">
        <v>1</v>
      </c>
      <c r="AY86" s="63"/>
      <c r="AZ86" s="63"/>
      <c r="BA86" s="63">
        <v>1</v>
      </c>
      <c r="BB86" s="63"/>
      <c r="BC86" s="63">
        <v>1</v>
      </c>
      <c r="BD86" s="63"/>
      <c r="BE86" s="63"/>
      <c r="BF86" s="210">
        <f t="shared" si="20"/>
        <v>3</v>
      </c>
      <c r="BG86" s="206" t="str">
        <f t="shared" si="21"/>
        <v>Mire</v>
      </c>
      <c r="BH86" s="206" t="str">
        <f t="shared" si="22"/>
        <v>Mire</v>
      </c>
      <c r="BI86" s="206" t="str">
        <f t="shared" si="23"/>
        <v>Mire</v>
      </c>
      <c r="BJ86" s="208"/>
    </row>
    <row r="87" spans="1:62" ht="14.1" customHeight="1">
      <c r="A87" s="27" t="s">
        <v>390</v>
      </c>
      <c r="B87" s="27" t="s">
        <v>386</v>
      </c>
      <c r="C87" s="27" t="s">
        <v>297</v>
      </c>
      <c r="D87" s="27" t="s">
        <v>297</v>
      </c>
      <c r="E87" s="27" t="s">
        <v>380</v>
      </c>
      <c r="F87" s="27" t="s">
        <v>391</v>
      </c>
      <c r="G87" s="27" t="s">
        <v>352</v>
      </c>
      <c r="H87" s="27" t="s">
        <v>353</v>
      </c>
      <c r="I87" s="27" t="s">
        <v>711</v>
      </c>
      <c r="J87" s="69">
        <v>20</v>
      </c>
      <c r="K87" s="27" t="s">
        <v>118</v>
      </c>
      <c r="L87" s="27" t="s">
        <v>713</v>
      </c>
      <c r="M87" s="27" t="s">
        <v>387</v>
      </c>
      <c r="N87" s="49"/>
      <c r="O87" s="49"/>
      <c r="P87" s="49"/>
      <c r="Q87" s="49"/>
      <c r="R87" s="49">
        <v>1</v>
      </c>
      <c r="S87" s="49">
        <v>123</v>
      </c>
      <c r="T87" s="67">
        <f t="shared" si="14"/>
        <v>1</v>
      </c>
      <c r="U87" s="46"/>
      <c r="V87" s="46"/>
      <c r="W87" s="46"/>
      <c r="X87" s="46"/>
      <c r="Y87" s="46"/>
      <c r="Z87" s="46"/>
      <c r="AA87" s="46"/>
      <c r="AB87" s="46"/>
      <c r="AC87" s="46">
        <v>12</v>
      </c>
      <c r="AD87" s="46">
        <v>5</v>
      </c>
      <c r="AE87" s="66">
        <f t="shared" si="15"/>
        <v>12</v>
      </c>
      <c r="AF87" s="66">
        <f t="shared" si="16"/>
        <v>5</v>
      </c>
      <c r="AG87" s="62">
        <v>3</v>
      </c>
      <c r="AH87" s="62">
        <v>1</v>
      </c>
      <c r="AI87" s="62">
        <v>6</v>
      </c>
      <c r="AJ87" s="68">
        <v>1</v>
      </c>
      <c r="AK87" s="62">
        <v>3</v>
      </c>
      <c r="AL87" s="62">
        <v>3</v>
      </c>
      <c r="AM87" s="62"/>
      <c r="AN87" s="62"/>
      <c r="AO87" s="65">
        <f t="shared" si="17"/>
        <v>12</v>
      </c>
      <c r="AP87" s="65">
        <f t="shared" si="18"/>
        <v>5</v>
      </c>
      <c r="AQ87" s="45"/>
      <c r="AR87" s="45"/>
      <c r="AS87" s="45"/>
      <c r="AT87" s="45">
        <v>1</v>
      </c>
      <c r="AU87" s="64">
        <f t="shared" si="19"/>
        <v>1</v>
      </c>
      <c r="AV87" s="61"/>
      <c r="AW87" s="63"/>
      <c r="AX87" s="63"/>
      <c r="AY87" s="63"/>
      <c r="AZ87" s="63"/>
      <c r="BA87" s="63"/>
      <c r="BB87" s="63"/>
      <c r="BC87" s="63">
        <v>1</v>
      </c>
      <c r="BD87" s="63"/>
      <c r="BE87" s="63"/>
      <c r="BF87" s="210">
        <f t="shared" si="20"/>
        <v>1</v>
      </c>
      <c r="BG87" s="206" t="str">
        <f t="shared" si="21"/>
        <v>Mire</v>
      </c>
      <c r="BH87" s="206" t="str">
        <f t="shared" si="22"/>
        <v>Mire</v>
      </c>
      <c r="BI87" s="206" t="str">
        <f t="shared" si="23"/>
        <v>Mire</v>
      </c>
      <c r="BJ87" s="208"/>
    </row>
    <row r="88" spans="1:62" ht="14.1" customHeight="1">
      <c r="A88" s="27" t="s">
        <v>631</v>
      </c>
      <c r="B88" s="27" t="s">
        <v>632</v>
      </c>
      <c r="C88" s="27" t="s">
        <v>297</v>
      </c>
      <c r="D88" s="27" t="s">
        <v>297</v>
      </c>
      <c r="E88" s="27" t="s">
        <v>621</v>
      </c>
      <c r="F88" s="27" t="s">
        <v>633</v>
      </c>
      <c r="G88" s="27" t="s">
        <v>352</v>
      </c>
      <c r="H88" s="27" t="s">
        <v>353</v>
      </c>
      <c r="I88" s="27" t="s">
        <v>711</v>
      </c>
      <c r="J88" s="69">
        <v>20</v>
      </c>
      <c r="K88" s="27" t="s">
        <v>118</v>
      </c>
      <c r="L88" s="27" t="s">
        <v>713</v>
      </c>
      <c r="M88" s="27" t="s">
        <v>633</v>
      </c>
      <c r="N88" s="49"/>
      <c r="O88" s="49"/>
      <c r="P88" s="49"/>
      <c r="Q88" s="49"/>
      <c r="R88" s="49">
        <v>1</v>
      </c>
      <c r="S88" s="49">
        <v>123</v>
      </c>
      <c r="T88" s="67">
        <f t="shared" si="14"/>
        <v>1</v>
      </c>
      <c r="U88" s="46"/>
      <c r="V88" s="46"/>
      <c r="W88" s="46"/>
      <c r="X88" s="46"/>
      <c r="Y88" s="46"/>
      <c r="Z88" s="46"/>
      <c r="AA88" s="46"/>
      <c r="AB88" s="46"/>
      <c r="AC88" s="46">
        <v>10</v>
      </c>
      <c r="AD88" s="46">
        <v>3</v>
      </c>
      <c r="AE88" s="66">
        <f t="shared" si="15"/>
        <v>10</v>
      </c>
      <c r="AF88" s="66">
        <f t="shared" si="16"/>
        <v>3</v>
      </c>
      <c r="AG88" s="62"/>
      <c r="AH88" s="62"/>
      <c r="AI88" s="62">
        <v>4</v>
      </c>
      <c r="AJ88" s="68">
        <v>0</v>
      </c>
      <c r="AK88" s="62">
        <v>6</v>
      </c>
      <c r="AL88" s="62">
        <v>3</v>
      </c>
      <c r="AM88" s="62"/>
      <c r="AN88" s="62"/>
      <c r="AO88" s="65">
        <f t="shared" si="17"/>
        <v>10</v>
      </c>
      <c r="AP88" s="65">
        <f t="shared" si="18"/>
        <v>3</v>
      </c>
      <c r="AQ88" s="45"/>
      <c r="AR88" s="45"/>
      <c r="AS88" s="45"/>
      <c r="AT88" s="45">
        <v>1</v>
      </c>
      <c r="AU88" s="64">
        <f t="shared" si="19"/>
        <v>1</v>
      </c>
      <c r="AV88" s="61"/>
      <c r="AW88" s="63"/>
      <c r="AX88" s="63"/>
      <c r="AY88" s="63">
        <v>1</v>
      </c>
      <c r="AZ88" s="63"/>
      <c r="BA88" s="63"/>
      <c r="BB88" s="63"/>
      <c r="BC88" s="63"/>
      <c r="BD88" s="63"/>
      <c r="BE88" s="63"/>
      <c r="BF88" s="210">
        <f t="shared" si="20"/>
        <v>1</v>
      </c>
      <c r="BG88" s="206" t="str">
        <f t="shared" si="21"/>
        <v>Mire</v>
      </c>
      <c r="BH88" s="206" t="str">
        <f t="shared" si="22"/>
        <v>Mire</v>
      </c>
      <c r="BI88" s="206" t="str">
        <f t="shared" si="23"/>
        <v>Mire</v>
      </c>
      <c r="BJ88" s="208"/>
    </row>
    <row r="89" spans="1:62" ht="14.1" customHeight="1">
      <c r="A89" s="27" t="s">
        <v>490</v>
      </c>
      <c r="B89" s="27" t="s">
        <v>795</v>
      </c>
      <c r="C89" s="27" t="s">
        <v>297</v>
      </c>
      <c r="D89" s="27" t="s">
        <v>297</v>
      </c>
      <c r="E89" s="27" t="s">
        <v>483</v>
      </c>
      <c r="F89" s="27" t="s">
        <v>492</v>
      </c>
      <c r="G89" s="27" t="s">
        <v>352</v>
      </c>
      <c r="H89" s="27" t="s">
        <v>353</v>
      </c>
      <c r="I89" s="27" t="s">
        <v>711</v>
      </c>
      <c r="J89" s="69">
        <v>25</v>
      </c>
      <c r="K89" s="27" t="s">
        <v>118</v>
      </c>
      <c r="L89" s="27" t="s">
        <v>713</v>
      </c>
      <c r="M89" s="27" t="s">
        <v>492</v>
      </c>
      <c r="N89" s="49"/>
      <c r="O89" s="49"/>
      <c r="P89" s="49"/>
      <c r="Q89" s="49"/>
      <c r="R89" s="49">
        <v>1</v>
      </c>
      <c r="S89" s="49">
        <v>123</v>
      </c>
      <c r="T89" s="67">
        <f t="shared" si="14"/>
        <v>1</v>
      </c>
      <c r="U89" s="46"/>
      <c r="V89" s="46"/>
      <c r="W89" s="46"/>
      <c r="X89" s="46"/>
      <c r="Y89" s="46"/>
      <c r="Z89" s="46"/>
      <c r="AA89" s="46"/>
      <c r="AB89" s="46"/>
      <c r="AC89" s="46">
        <v>25</v>
      </c>
      <c r="AD89" s="46">
        <v>12</v>
      </c>
      <c r="AE89" s="66">
        <f t="shared" si="15"/>
        <v>25</v>
      </c>
      <c r="AF89" s="66">
        <f t="shared" si="16"/>
        <v>12</v>
      </c>
      <c r="AG89" s="62">
        <v>4</v>
      </c>
      <c r="AH89" s="62">
        <v>3</v>
      </c>
      <c r="AI89" s="62">
        <v>8</v>
      </c>
      <c r="AJ89" s="68">
        <v>3</v>
      </c>
      <c r="AK89" s="62">
        <v>13</v>
      </c>
      <c r="AL89" s="62">
        <v>6</v>
      </c>
      <c r="AM89" s="62"/>
      <c r="AN89" s="62"/>
      <c r="AO89" s="65">
        <f t="shared" si="17"/>
        <v>25</v>
      </c>
      <c r="AP89" s="65">
        <f t="shared" si="18"/>
        <v>12</v>
      </c>
      <c r="AQ89" s="45"/>
      <c r="AR89" s="45">
        <v>1</v>
      </c>
      <c r="AS89" s="45"/>
      <c r="AT89" s="45"/>
      <c r="AU89" s="64">
        <f t="shared" si="19"/>
        <v>1</v>
      </c>
      <c r="AV89" s="61"/>
      <c r="AW89" s="63"/>
      <c r="AX89" s="63"/>
      <c r="AY89" s="63"/>
      <c r="AZ89" s="63"/>
      <c r="BA89" s="63"/>
      <c r="BB89" s="63"/>
      <c r="BC89" s="63">
        <v>1</v>
      </c>
      <c r="BD89" s="63"/>
      <c r="BE89" s="63"/>
      <c r="BF89" s="210">
        <f t="shared" si="20"/>
        <v>1</v>
      </c>
      <c r="BG89" s="206" t="str">
        <f t="shared" si="21"/>
        <v>Mire</v>
      </c>
      <c r="BH89" s="206" t="str">
        <f t="shared" si="22"/>
        <v>Mire</v>
      </c>
      <c r="BI89" s="206" t="str">
        <f t="shared" si="23"/>
        <v>Mire</v>
      </c>
      <c r="BJ89" s="208"/>
    </row>
    <row r="90" spans="1:62" ht="14.1" customHeight="1">
      <c r="A90" s="27" t="s">
        <v>796</v>
      </c>
      <c r="B90" s="27" t="s">
        <v>797</v>
      </c>
      <c r="C90" s="27" t="s">
        <v>297</v>
      </c>
      <c r="D90" s="27" t="s">
        <v>297</v>
      </c>
      <c r="E90" s="27" t="s">
        <v>297</v>
      </c>
      <c r="F90" s="27" t="s">
        <v>297</v>
      </c>
      <c r="G90" s="27" t="s">
        <v>298</v>
      </c>
      <c r="H90" s="27" t="s">
        <v>299</v>
      </c>
      <c r="I90" s="27" t="s">
        <v>711</v>
      </c>
      <c r="J90" s="69">
        <v>75</v>
      </c>
      <c r="K90" s="27" t="s">
        <v>118</v>
      </c>
      <c r="L90" s="27" t="s">
        <v>708</v>
      </c>
      <c r="M90" s="27"/>
      <c r="N90" s="49">
        <v>1</v>
      </c>
      <c r="O90" s="49">
        <v>1</v>
      </c>
      <c r="P90" s="49"/>
      <c r="Q90" s="49">
        <v>1</v>
      </c>
      <c r="R90" s="49"/>
      <c r="S90" s="49"/>
      <c r="T90" s="67">
        <f t="shared" si="14"/>
        <v>3</v>
      </c>
      <c r="U90" s="46">
        <v>21</v>
      </c>
      <c r="V90" s="46">
        <v>9</v>
      </c>
      <c r="W90" s="46">
        <v>24</v>
      </c>
      <c r="X90" s="46">
        <v>9</v>
      </c>
      <c r="Y90" s="46"/>
      <c r="Z90" s="46"/>
      <c r="AA90" s="46">
        <v>25</v>
      </c>
      <c r="AB90" s="46">
        <v>9</v>
      </c>
      <c r="AC90" s="46"/>
      <c r="AD90" s="46"/>
      <c r="AE90" s="66">
        <f t="shared" si="15"/>
        <v>70</v>
      </c>
      <c r="AF90" s="66">
        <f t="shared" si="16"/>
        <v>27</v>
      </c>
      <c r="AG90" s="62">
        <v>21</v>
      </c>
      <c r="AH90" s="62">
        <v>9</v>
      </c>
      <c r="AI90" s="62">
        <v>24</v>
      </c>
      <c r="AJ90" s="68">
        <v>9</v>
      </c>
      <c r="AK90" s="62">
        <v>25</v>
      </c>
      <c r="AL90" s="62">
        <v>9</v>
      </c>
      <c r="AM90" s="62"/>
      <c r="AN90" s="62"/>
      <c r="AO90" s="65">
        <f t="shared" si="17"/>
        <v>70</v>
      </c>
      <c r="AP90" s="65">
        <f t="shared" si="18"/>
        <v>27</v>
      </c>
      <c r="AQ90" s="45"/>
      <c r="AR90" s="45"/>
      <c r="AS90" s="45"/>
      <c r="AT90" s="45">
        <v>3</v>
      </c>
      <c r="AU90" s="64">
        <f t="shared" si="19"/>
        <v>3</v>
      </c>
      <c r="AV90" s="61">
        <v>1</v>
      </c>
      <c r="AW90" s="63"/>
      <c r="AX90" s="63"/>
      <c r="AY90" s="63"/>
      <c r="AZ90" s="63"/>
      <c r="BA90" s="63">
        <v>1</v>
      </c>
      <c r="BB90" s="63">
        <v>2</v>
      </c>
      <c r="BC90" s="63"/>
      <c r="BD90" s="63"/>
      <c r="BE90" s="63"/>
      <c r="BF90" s="210">
        <f t="shared" si="20"/>
        <v>3</v>
      </c>
      <c r="BG90" s="206" t="str">
        <f t="shared" si="21"/>
        <v>Mire</v>
      </c>
      <c r="BH90" s="206" t="str">
        <f t="shared" si="22"/>
        <v>Mire</v>
      </c>
      <c r="BI90" s="206" t="str">
        <f t="shared" si="23"/>
        <v>Mire</v>
      </c>
      <c r="BJ90" s="208"/>
    </row>
    <row r="91" spans="1:62" ht="14.1" customHeight="1">
      <c r="A91" s="27" t="s">
        <v>653</v>
      </c>
      <c r="B91" s="27" t="s">
        <v>798</v>
      </c>
      <c r="C91" s="27" t="s">
        <v>297</v>
      </c>
      <c r="D91" s="27" t="s">
        <v>297</v>
      </c>
      <c r="E91" s="27" t="s">
        <v>297</v>
      </c>
      <c r="F91" s="27" t="s">
        <v>297</v>
      </c>
      <c r="G91" s="27" t="s">
        <v>298</v>
      </c>
      <c r="H91" s="27" t="s">
        <v>299</v>
      </c>
      <c r="I91" s="27" t="s">
        <v>707</v>
      </c>
      <c r="J91" s="69">
        <v>100</v>
      </c>
      <c r="K91" s="27" t="s">
        <v>727</v>
      </c>
      <c r="L91" s="27" t="s">
        <v>713</v>
      </c>
      <c r="M91" s="27" t="s">
        <v>799</v>
      </c>
      <c r="N91" s="49"/>
      <c r="O91" s="49"/>
      <c r="P91" s="49"/>
      <c r="Q91" s="49"/>
      <c r="R91" s="49">
        <v>2</v>
      </c>
      <c r="S91" s="49">
        <v>123</v>
      </c>
      <c r="T91" s="67">
        <f t="shared" si="14"/>
        <v>2</v>
      </c>
      <c r="U91" s="46"/>
      <c r="V91" s="46"/>
      <c r="W91" s="46"/>
      <c r="X91" s="46"/>
      <c r="Y91" s="46"/>
      <c r="Z91" s="46"/>
      <c r="AA91" s="46"/>
      <c r="AB91" s="46"/>
      <c r="AC91" s="46">
        <v>57</v>
      </c>
      <c r="AD91" s="46">
        <v>26</v>
      </c>
      <c r="AE91" s="66">
        <f t="shared" si="15"/>
        <v>57</v>
      </c>
      <c r="AF91" s="66">
        <f t="shared" si="16"/>
        <v>26</v>
      </c>
      <c r="AG91" s="62">
        <v>15</v>
      </c>
      <c r="AH91" s="62">
        <v>9</v>
      </c>
      <c r="AI91" s="62">
        <v>19</v>
      </c>
      <c r="AJ91" s="68">
        <v>8</v>
      </c>
      <c r="AK91" s="62">
        <v>18</v>
      </c>
      <c r="AL91" s="62">
        <v>7</v>
      </c>
      <c r="AM91" s="62">
        <v>5</v>
      </c>
      <c r="AN91" s="62">
        <v>2</v>
      </c>
      <c r="AO91" s="65">
        <f t="shared" si="17"/>
        <v>57</v>
      </c>
      <c r="AP91" s="65">
        <f t="shared" si="18"/>
        <v>26</v>
      </c>
      <c r="AQ91" s="45"/>
      <c r="AR91" s="45"/>
      <c r="AS91" s="45"/>
      <c r="AT91" s="45">
        <v>3</v>
      </c>
      <c r="AU91" s="64">
        <f t="shared" si="19"/>
        <v>3</v>
      </c>
      <c r="AV91" s="61">
        <v>2</v>
      </c>
      <c r="AW91" s="63"/>
      <c r="AX91" s="63"/>
      <c r="AY91" s="63"/>
      <c r="AZ91" s="63">
        <v>1</v>
      </c>
      <c r="BA91" s="63">
        <v>1</v>
      </c>
      <c r="BB91" s="63"/>
      <c r="BC91" s="63"/>
      <c r="BD91" s="63">
        <v>1</v>
      </c>
      <c r="BE91" s="63"/>
      <c r="BF91" s="210">
        <f t="shared" si="20"/>
        <v>3</v>
      </c>
      <c r="BG91" s="206" t="str">
        <f t="shared" si="21"/>
        <v>Mire</v>
      </c>
      <c r="BH91" s="206" t="str">
        <f t="shared" si="22"/>
        <v>Mire</v>
      </c>
      <c r="BI91" s="206" t="str">
        <f t="shared" si="23"/>
        <v>Mire</v>
      </c>
      <c r="BJ91" s="208"/>
    </row>
    <row r="92" spans="1:62" ht="14.1" customHeight="1">
      <c r="A92" s="27" t="s">
        <v>800</v>
      </c>
      <c r="B92" s="27" t="s">
        <v>710</v>
      </c>
      <c r="C92" s="27" t="s">
        <v>297</v>
      </c>
      <c r="D92" s="27" t="s">
        <v>297</v>
      </c>
      <c r="E92" s="27" t="s">
        <v>297</v>
      </c>
      <c r="F92" s="27" t="s">
        <v>297</v>
      </c>
      <c r="G92" s="27" t="s">
        <v>298</v>
      </c>
      <c r="H92" s="27" t="s">
        <v>299</v>
      </c>
      <c r="I92" s="27" t="s">
        <v>711</v>
      </c>
      <c r="J92" s="69">
        <v>40</v>
      </c>
      <c r="K92" s="27" t="s">
        <v>118</v>
      </c>
      <c r="L92" s="27" t="s">
        <v>708</v>
      </c>
      <c r="M92" s="27"/>
      <c r="N92" s="49"/>
      <c r="O92" s="49"/>
      <c r="P92" s="49">
        <v>1</v>
      </c>
      <c r="Q92" s="49"/>
      <c r="R92" s="49">
        <v>1</v>
      </c>
      <c r="S92" s="49">
        <v>12</v>
      </c>
      <c r="T92" s="67">
        <f t="shared" si="14"/>
        <v>2</v>
      </c>
      <c r="U92" s="46"/>
      <c r="V92" s="46"/>
      <c r="W92" s="46"/>
      <c r="X92" s="46"/>
      <c r="Y92" s="46">
        <v>20</v>
      </c>
      <c r="Z92" s="46">
        <v>7</v>
      </c>
      <c r="AA92" s="46"/>
      <c r="AB92" s="46"/>
      <c r="AC92" s="46">
        <v>20</v>
      </c>
      <c r="AD92" s="46">
        <v>8</v>
      </c>
      <c r="AE92" s="66">
        <f t="shared" si="15"/>
        <v>40</v>
      </c>
      <c r="AF92" s="66">
        <f t="shared" si="16"/>
        <v>15</v>
      </c>
      <c r="AG92" s="62">
        <v>9</v>
      </c>
      <c r="AH92" s="62">
        <v>3</v>
      </c>
      <c r="AI92" s="62">
        <v>11</v>
      </c>
      <c r="AJ92" s="68">
        <v>4</v>
      </c>
      <c r="AK92" s="62">
        <v>20</v>
      </c>
      <c r="AL92" s="62">
        <v>8</v>
      </c>
      <c r="AM92" s="62"/>
      <c r="AN92" s="62"/>
      <c r="AO92" s="65">
        <f t="shared" si="17"/>
        <v>40</v>
      </c>
      <c r="AP92" s="65">
        <f t="shared" si="18"/>
        <v>15</v>
      </c>
      <c r="AQ92" s="45"/>
      <c r="AR92" s="45"/>
      <c r="AS92" s="45"/>
      <c r="AT92" s="45">
        <v>2</v>
      </c>
      <c r="AU92" s="64">
        <f t="shared" si="19"/>
        <v>2</v>
      </c>
      <c r="AV92" s="61"/>
      <c r="AW92" s="63"/>
      <c r="AX92" s="63"/>
      <c r="AY92" s="63">
        <v>1</v>
      </c>
      <c r="AZ92" s="63">
        <v>1</v>
      </c>
      <c r="BA92" s="63"/>
      <c r="BB92" s="63"/>
      <c r="BC92" s="63"/>
      <c r="BD92" s="63"/>
      <c r="BE92" s="63"/>
      <c r="BF92" s="210">
        <f t="shared" si="20"/>
        <v>2</v>
      </c>
      <c r="BG92" s="206" t="str">
        <f t="shared" si="21"/>
        <v>Mire</v>
      </c>
      <c r="BH92" s="206" t="str">
        <f t="shared" si="22"/>
        <v>Mire</v>
      </c>
      <c r="BI92" s="206" t="str">
        <f t="shared" si="23"/>
        <v>Mire</v>
      </c>
      <c r="BJ92" s="208"/>
    </row>
    <row r="93" spans="1:62" ht="14.1" customHeight="1">
      <c r="A93" s="27" t="s">
        <v>347</v>
      </c>
      <c r="B93" s="27" t="s">
        <v>782</v>
      </c>
      <c r="C93" s="27" t="s">
        <v>297</v>
      </c>
      <c r="D93" s="27" t="s">
        <v>297</v>
      </c>
      <c r="E93" s="27" t="s">
        <v>297</v>
      </c>
      <c r="F93" s="27" t="s">
        <v>297</v>
      </c>
      <c r="G93" s="27" t="s">
        <v>298</v>
      </c>
      <c r="H93" s="27" t="s">
        <v>299</v>
      </c>
      <c r="I93" s="27" t="s">
        <v>711</v>
      </c>
      <c r="J93" s="69">
        <v>20</v>
      </c>
      <c r="K93" s="27" t="s">
        <v>118</v>
      </c>
      <c r="L93" s="27" t="s">
        <v>713</v>
      </c>
      <c r="M93" s="27"/>
      <c r="N93" s="49"/>
      <c r="O93" s="49"/>
      <c r="P93" s="49"/>
      <c r="Q93" s="49"/>
      <c r="R93" s="49">
        <v>1</v>
      </c>
      <c r="S93" s="49">
        <v>123</v>
      </c>
      <c r="T93" s="67">
        <f t="shared" si="14"/>
        <v>1</v>
      </c>
      <c r="U93" s="46"/>
      <c r="V93" s="46"/>
      <c r="W93" s="46"/>
      <c r="X93" s="46"/>
      <c r="Y93" s="46"/>
      <c r="Z93" s="46"/>
      <c r="AA93" s="46"/>
      <c r="AB93" s="46"/>
      <c r="AC93" s="46">
        <v>16</v>
      </c>
      <c r="AD93" s="46">
        <v>9</v>
      </c>
      <c r="AE93" s="66">
        <f t="shared" si="15"/>
        <v>16</v>
      </c>
      <c r="AF93" s="66">
        <f t="shared" si="16"/>
        <v>9</v>
      </c>
      <c r="AG93" s="62">
        <v>7</v>
      </c>
      <c r="AH93" s="62">
        <v>5</v>
      </c>
      <c r="AI93" s="62">
        <v>3</v>
      </c>
      <c r="AJ93" s="68">
        <v>1</v>
      </c>
      <c r="AK93" s="62">
        <v>6</v>
      </c>
      <c r="AL93" s="62">
        <v>3</v>
      </c>
      <c r="AM93" s="62"/>
      <c r="AN93" s="62"/>
      <c r="AO93" s="65">
        <f t="shared" si="17"/>
        <v>16</v>
      </c>
      <c r="AP93" s="65">
        <f t="shared" si="18"/>
        <v>9</v>
      </c>
      <c r="AQ93" s="45"/>
      <c r="AR93" s="45"/>
      <c r="AS93" s="45"/>
      <c r="AT93" s="45">
        <v>1</v>
      </c>
      <c r="AU93" s="64">
        <f t="shared" si="19"/>
        <v>1</v>
      </c>
      <c r="AV93" s="61"/>
      <c r="AW93" s="63"/>
      <c r="AX93" s="63"/>
      <c r="AY93" s="63"/>
      <c r="AZ93" s="63">
        <v>1</v>
      </c>
      <c r="BA93" s="63"/>
      <c r="BB93" s="63"/>
      <c r="BC93" s="63"/>
      <c r="BD93" s="63"/>
      <c r="BE93" s="63"/>
      <c r="BF93" s="210">
        <f t="shared" si="20"/>
        <v>1</v>
      </c>
      <c r="BG93" s="206" t="str">
        <f t="shared" si="21"/>
        <v>Mire</v>
      </c>
      <c r="BH93" s="206" t="str">
        <f t="shared" si="22"/>
        <v>Mire</v>
      </c>
      <c r="BI93" s="206" t="str">
        <f t="shared" si="23"/>
        <v>Mire</v>
      </c>
      <c r="BJ93" s="208"/>
    </row>
    <row r="94" spans="1:62" ht="14.1" customHeight="1">
      <c r="A94" s="27" t="s">
        <v>801</v>
      </c>
      <c r="B94" s="27" t="s">
        <v>802</v>
      </c>
      <c r="C94" s="27" t="s">
        <v>297</v>
      </c>
      <c r="D94" s="27" t="s">
        <v>297</v>
      </c>
      <c r="E94" s="27" t="s">
        <v>297</v>
      </c>
      <c r="F94" s="27" t="s">
        <v>297</v>
      </c>
      <c r="G94" s="27" t="s">
        <v>352</v>
      </c>
      <c r="H94" s="27" t="s">
        <v>353</v>
      </c>
      <c r="I94" s="27" t="s">
        <v>707</v>
      </c>
      <c r="J94" s="69">
        <v>70</v>
      </c>
      <c r="K94" s="27" t="s">
        <v>727</v>
      </c>
      <c r="L94" s="27" t="s">
        <v>708</v>
      </c>
      <c r="M94" s="27"/>
      <c r="N94" s="49"/>
      <c r="O94" s="49">
        <v>1</v>
      </c>
      <c r="P94" s="49">
        <v>1</v>
      </c>
      <c r="Q94" s="49"/>
      <c r="R94" s="49"/>
      <c r="S94" s="49"/>
      <c r="T94" s="67">
        <f t="shared" si="14"/>
        <v>2</v>
      </c>
      <c r="U94" s="46"/>
      <c r="V94" s="46"/>
      <c r="W94" s="46">
        <v>18</v>
      </c>
      <c r="X94" s="46">
        <v>10</v>
      </c>
      <c r="Y94" s="46">
        <v>25</v>
      </c>
      <c r="Z94" s="46">
        <v>9</v>
      </c>
      <c r="AA94" s="46"/>
      <c r="AB94" s="46"/>
      <c r="AC94" s="46"/>
      <c r="AD94" s="46"/>
      <c r="AE94" s="66">
        <f t="shared" si="15"/>
        <v>43</v>
      </c>
      <c r="AF94" s="66">
        <f t="shared" si="16"/>
        <v>19</v>
      </c>
      <c r="AG94" s="62"/>
      <c r="AH94" s="62"/>
      <c r="AI94" s="62">
        <v>18</v>
      </c>
      <c r="AJ94" s="68">
        <v>10</v>
      </c>
      <c r="AK94" s="62">
        <v>25</v>
      </c>
      <c r="AL94" s="62">
        <v>9</v>
      </c>
      <c r="AM94" s="62"/>
      <c r="AN94" s="62"/>
      <c r="AO94" s="65">
        <f t="shared" si="17"/>
        <v>43</v>
      </c>
      <c r="AP94" s="65">
        <f t="shared" si="18"/>
        <v>19</v>
      </c>
      <c r="AQ94" s="45"/>
      <c r="AR94" s="45"/>
      <c r="AS94" s="45"/>
      <c r="AT94" s="45">
        <v>4</v>
      </c>
      <c r="AU94" s="64">
        <f t="shared" si="19"/>
        <v>4</v>
      </c>
      <c r="AV94" s="61"/>
      <c r="AW94" s="63"/>
      <c r="AX94" s="63"/>
      <c r="AY94" s="63"/>
      <c r="AZ94" s="63">
        <v>3</v>
      </c>
      <c r="BA94" s="63">
        <v>1</v>
      </c>
      <c r="BB94" s="63"/>
      <c r="BC94" s="63"/>
      <c r="BD94" s="63"/>
      <c r="BE94" s="63"/>
      <c r="BF94" s="210">
        <f t="shared" si="20"/>
        <v>4</v>
      </c>
      <c r="BG94" s="206" t="str">
        <f t="shared" si="21"/>
        <v>Mire</v>
      </c>
      <c r="BH94" s="206" t="str">
        <f t="shared" si="22"/>
        <v>Mire</v>
      </c>
      <c r="BI94" s="206" t="str">
        <f t="shared" si="23"/>
        <v>Mire</v>
      </c>
      <c r="BJ94" s="208"/>
    </row>
    <row r="95" spans="1:62" ht="14.1" customHeight="1">
      <c r="A95" s="27" t="s">
        <v>375</v>
      </c>
      <c r="B95" s="27" t="s">
        <v>803</v>
      </c>
      <c r="C95" s="27" t="s">
        <v>297</v>
      </c>
      <c r="D95" s="27" t="s">
        <v>297</v>
      </c>
      <c r="E95" s="27" t="s">
        <v>350</v>
      </c>
      <c r="F95" s="27" t="s">
        <v>377</v>
      </c>
      <c r="G95" s="27" t="s">
        <v>352</v>
      </c>
      <c r="H95" s="27" t="s">
        <v>353</v>
      </c>
      <c r="I95" s="27" t="s">
        <v>711</v>
      </c>
      <c r="J95" s="69">
        <v>20</v>
      </c>
      <c r="K95" s="27" t="s">
        <v>118</v>
      </c>
      <c r="L95" s="27" t="s">
        <v>713</v>
      </c>
      <c r="M95" s="27" t="s">
        <v>377</v>
      </c>
      <c r="N95" s="49"/>
      <c r="O95" s="49"/>
      <c r="P95" s="49"/>
      <c r="Q95" s="49"/>
      <c r="R95" s="49">
        <v>1</v>
      </c>
      <c r="S95" s="49">
        <v>123</v>
      </c>
      <c r="T95" s="67">
        <f t="shared" si="14"/>
        <v>1</v>
      </c>
      <c r="U95" s="46"/>
      <c r="V95" s="46"/>
      <c r="W95" s="46"/>
      <c r="X95" s="46"/>
      <c r="Y95" s="46"/>
      <c r="Z95" s="46"/>
      <c r="AA95" s="46"/>
      <c r="AB95" s="46"/>
      <c r="AC95" s="46">
        <v>21</v>
      </c>
      <c r="AD95" s="46">
        <v>11</v>
      </c>
      <c r="AE95" s="66">
        <f t="shared" si="15"/>
        <v>21</v>
      </c>
      <c r="AF95" s="66">
        <f t="shared" si="16"/>
        <v>11</v>
      </c>
      <c r="AG95" s="62">
        <v>6</v>
      </c>
      <c r="AH95" s="62">
        <v>3</v>
      </c>
      <c r="AI95" s="62">
        <v>8</v>
      </c>
      <c r="AJ95" s="68">
        <v>4</v>
      </c>
      <c r="AK95" s="62">
        <v>7</v>
      </c>
      <c r="AL95" s="62">
        <v>4</v>
      </c>
      <c r="AM95" s="62"/>
      <c r="AN95" s="62"/>
      <c r="AO95" s="65">
        <f t="shared" si="17"/>
        <v>21</v>
      </c>
      <c r="AP95" s="65">
        <f t="shared" si="18"/>
        <v>11</v>
      </c>
      <c r="AQ95" s="45"/>
      <c r="AR95" s="45"/>
      <c r="AS95" s="45"/>
      <c r="AT95" s="45">
        <v>1</v>
      </c>
      <c r="AU95" s="64">
        <f t="shared" si="19"/>
        <v>1</v>
      </c>
      <c r="AV95" s="61"/>
      <c r="AW95" s="63"/>
      <c r="AX95" s="63"/>
      <c r="AY95" s="63">
        <v>1</v>
      </c>
      <c r="AZ95" s="63"/>
      <c r="BA95" s="63"/>
      <c r="BB95" s="63"/>
      <c r="BC95" s="63"/>
      <c r="BD95" s="63"/>
      <c r="BE95" s="63"/>
      <c r="BF95" s="210">
        <f t="shared" si="20"/>
        <v>1</v>
      </c>
      <c r="BG95" s="206" t="str">
        <f t="shared" si="21"/>
        <v>Mire</v>
      </c>
      <c r="BH95" s="206" t="str">
        <f t="shared" si="22"/>
        <v>Mire</v>
      </c>
      <c r="BI95" s="206" t="str">
        <f t="shared" si="23"/>
        <v>Mire</v>
      </c>
      <c r="BJ95" s="208"/>
    </row>
    <row r="96" spans="1:62">
      <c r="N96" s="104">
        <f>SUBTOTAL(9,N5:N95)</f>
        <v>16</v>
      </c>
      <c r="O96" s="104">
        <f t="shared" ref="O96:BF96" si="24">SUBTOTAL(9,O5:O95)</f>
        <v>23</v>
      </c>
      <c r="P96" s="104">
        <f t="shared" si="24"/>
        <v>26</v>
      </c>
      <c r="Q96" s="104">
        <f t="shared" si="24"/>
        <v>22</v>
      </c>
      <c r="R96" s="104">
        <f t="shared" si="24"/>
        <v>60</v>
      </c>
      <c r="S96" s="104">
        <f t="shared" si="24"/>
        <v>5304</v>
      </c>
      <c r="T96" s="104">
        <f t="shared" si="24"/>
        <v>147</v>
      </c>
      <c r="U96" s="104">
        <f t="shared" si="24"/>
        <v>350</v>
      </c>
      <c r="V96" s="104">
        <f t="shared" si="24"/>
        <v>161</v>
      </c>
      <c r="W96" s="104">
        <f t="shared" si="24"/>
        <v>625</v>
      </c>
      <c r="X96" s="104">
        <f t="shared" si="24"/>
        <v>291</v>
      </c>
      <c r="Y96" s="104">
        <f t="shared" si="24"/>
        <v>657</v>
      </c>
      <c r="Z96" s="104">
        <f t="shared" si="24"/>
        <v>296</v>
      </c>
      <c r="AA96" s="104">
        <f t="shared" si="24"/>
        <v>417</v>
      </c>
      <c r="AB96" s="104">
        <f t="shared" si="24"/>
        <v>195</v>
      </c>
      <c r="AC96" s="104">
        <f t="shared" si="24"/>
        <v>1280</v>
      </c>
      <c r="AD96" s="104">
        <f t="shared" si="24"/>
        <v>618</v>
      </c>
      <c r="AE96" s="104">
        <f t="shared" si="24"/>
        <v>3329</v>
      </c>
      <c r="AF96" s="104">
        <f t="shared" si="24"/>
        <v>1561</v>
      </c>
      <c r="AG96" s="104">
        <f t="shared" si="24"/>
        <v>673</v>
      </c>
      <c r="AH96" s="104">
        <f t="shared" si="24"/>
        <v>320</v>
      </c>
      <c r="AI96" s="104">
        <f t="shared" si="24"/>
        <v>1186</v>
      </c>
      <c r="AJ96" s="104">
        <f t="shared" si="24"/>
        <v>546</v>
      </c>
      <c r="AK96" s="104">
        <f t="shared" si="24"/>
        <v>1404</v>
      </c>
      <c r="AL96" s="104">
        <f t="shared" si="24"/>
        <v>671</v>
      </c>
      <c r="AM96" s="104">
        <f t="shared" si="24"/>
        <v>66</v>
      </c>
      <c r="AN96" s="104">
        <f t="shared" si="24"/>
        <v>24</v>
      </c>
      <c r="AO96" s="104">
        <f t="shared" si="24"/>
        <v>3329</v>
      </c>
      <c r="AP96" s="104">
        <f t="shared" si="24"/>
        <v>1561</v>
      </c>
      <c r="AQ96" s="104">
        <f t="shared" si="24"/>
        <v>1</v>
      </c>
      <c r="AR96" s="104">
        <f t="shared" si="24"/>
        <v>23</v>
      </c>
      <c r="AS96" s="104">
        <f t="shared" si="24"/>
        <v>0</v>
      </c>
      <c r="AT96" s="104">
        <f t="shared" si="24"/>
        <v>157</v>
      </c>
      <c r="AU96" s="104">
        <f t="shared" si="24"/>
        <v>181</v>
      </c>
      <c r="AV96" s="104">
        <f t="shared" si="24"/>
        <v>37</v>
      </c>
      <c r="AW96" s="104">
        <f t="shared" si="24"/>
        <v>1</v>
      </c>
      <c r="AX96" s="104">
        <f t="shared" si="24"/>
        <v>5</v>
      </c>
      <c r="AY96" s="104">
        <f t="shared" si="24"/>
        <v>31</v>
      </c>
      <c r="AZ96" s="104">
        <f t="shared" si="24"/>
        <v>41</v>
      </c>
      <c r="BA96" s="104">
        <f t="shared" si="24"/>
        <v>39</v>
      </c>
      <c r="BB96" s="104">
        <f t="shared" si="24"/>
        <v>25</v>
      </c>
      <c r="BC96" s="104">
        <f t="shared" si="24"/>
        <v>18</v>
      </c>
      <c r="BD96" s="104">
        <f t="shared" si="24"/>
        <v>21</v>
      </c>
      <c r="BE96" s="104">
        <f t="shared" si="24"/>
        <v>0</v>
      </c>
      <c r="BF96" s="104">
        <f t="shared" si="24"/>
        <v>181</v>
      </c>
      <c r="BG96" s="209"/>
      <c r="BH96" s="209"/>
      <c r="BI96" s="209"/>
    </row>
    <row r="97" spans="30:50"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30:50"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</sheetData>
  <protectedRanges>
    <protectedRange sqref="A28 M28 J28:K28 F28" name="Range1_22_1_1_2_1_1_2_1_2"/>
    <protectedRange sqref="A61:B61 M61 J61:K61 F61" name="Range1_19_1_2_1_1_2_1_2"/>
    <protectedRange sqref="K78 M64:M78 J64:K77 F64:F77 A64:B77 B78" name="Range1_7_1_1_2_1_1_6_1_2"/>
  </protectedRanges>
  <mergeCells count="41">
    <mergeCell ref="B3:B4"/>
    <mergeCell ref="E3:E4"/>
    <mergeCell ref="AI3:AJ3"/>
    <mergeCell ref="W3:X3"/>
    <mergeCell ref="L3:L4"/>
    <mergeCell ref="Q3:Q4"/>
    <mergeCell ref="T3:T4"/>
    <mergeCell ref="N3:N4"/>
    <mergeCell ref="M3:M4"/>
    <mergeCell ref="A2:M2"/>
    <mergeCell ref="N2:T2"/>
    <mergeCell ref="U2:AF2"/>
    <mergeCell ref="G3:G4"/>
    <mergeCell ref="J3:J4"/>
    <mergeCell ref="S3:S4"/>
    <mergeCell ref="A3:A4"/>
    <mergeCell ref="K3:K4"/>
    <mergeCell ref="F3:F4"/>
    <mergeCell ref="C3:C4"/>
    <mergeCell ref="I3:I4"/>
    <mergeCell ref="R3:R4"/>
    <mergeCell ref="P3:P4"/>
    <mergeCell ref="H3:H4"/>
    <mergeCell ref="O3:O4"/>
    <mergeCell ref="D3:D4"/>
    <mergeCell ref="BJ2:BJ4"/>
    <mergeCell ref="Y3:Z3"/>
    <mergeCell ref="BG2:BI4"/>
    <mergeCell ref="U3:V3"/>
    <mergeCell ref="AC3:AD3"/>
    <mergeCell ref="AM3:AN3"/>
    <mergeCell ref="AA3:AB3"/>
    <mergeCell ref="AW2:BF3"/>
    <mergeCell ref="AO3:AP3"/>
    <mergeCell ref="AV2:AV4"/>
    <mergeCell ref="AQ2:AU2"/>
    <mergeCell ref="AU3:AU4"/>
    <mergeCell ref="AG2:AP2"/>
    <mergeCell ref="AG3:AH3"/>
    <mergeCell ref="AK3:AL3"/>
    <mergeCell ref="AE3:AF3"/>
  </mergeCells>
  <dataValidations count="5">
    <dataValidation type="list" allowBlank="1" showInputMessage="1" showErrorMessage="1" sqref="I5:I95">
      <formula1>"Me Ushqim,Pa Ushqim"</formula1>
    </dataValidation>
    <dataValidation type="list" allowBlank="1" showInputMessage="1" showErrorMessage="1" sqref="K5:K95">
      <formula1>"Publik,Jo Publik"</formula1>
    </dataValidation>
    <dataValidation type="list" allowBlank="1" showInputMessage="1" showErrorMessage="1" sqref="L5:L95">
      <formula1>"Po, Jo"</formula1>
    </dataValidation>
    <dataValidation type="list" allowBlank="1" showInputMessage="1" showErrorMessage="1" sqref="G5:G95">
      <formula1>"Komunë,Bashki"</formula1>
    </dataValidation>
    <dataValidation type="list" allowBlank="1" showInputMessage="1" showErrorMessage="1" sqref="H5:H95">
      <formula1>"Fshat,Qytet"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Y2504"/>
  <sheetViews>
    <sheetView topLeftCell="D1" zoomScale="90" zoomScaleNormal="90" workbookViewId="0">
      <selection activeCell="H34" sqref="H34"/>
    </sheetView>
  </sheetViews>
  <sheetFormatPr defaultRowHeight="15.75"/>
  <cols>
    <col min="1" max="3" width="0" style="223" hidden="1" customWidth="1"/>
    <col min="4" max="4" width="19.7109375" style="223" customWidth="1"/>
    <col min="5" max="5" width="15" style="223" customWidth="1"/>
    <col min="6" max="6" width="8.5703125" style="223" customWidth="1"/>
    <col min="7" max="7" width="9.42578125" style="223" customWidth="1"/>
    <col min="8" max="8" width="11.28515625" style="223" customWidth="1"/>
    <col min="9" max="9" width="10.85546875" style="223" customWidth="1"/>
    <col min="10" max="10" width="8.140625" style="223" customWidth="1"/>
    <col min="11" max="11" width="7" style="223" customWidth="1"/>
    <col min="12" max="12" width="8.5703125" style="223" customWidth="1"/>
    <col min="13" max="13" width="17.28515625" style="223" customWidth="1"/>
    <col min="14" max="14" width="15.5703125" style="223" customWidth="1"/>
    <col min="15" max="15" width="18.42578125" style="223" customWidth="1"/>
    <col min="16" max="17" width="8.7109375" style="285" customWidth="1"/>
    <col min="18" max="46" width="8.7109375" style="223" customWidth="1"/>
    <col min="47" max="47" width="15.5703125" style="223" customWidth="1"/>
    <col min="48" max="48" width="15.7109375" style="223" customWidth="1"/>
    <col min="49" max="49" width="46.140625" style="223" customWidth="1"/>
    <col min="50" max="50" width="17" style="223" customWidth="1"/>
    <col min="51" max="16384" width="9.140625" style="223"/>
  </cols>
  <sheetData>
    <row r="1" spans="1:51" ht="16.5" thickBot="1">
      <c r="A1" s="212"/>
      <c r="B1" s="212"/>
      <c r="C1" s="212"/>
      <c r="D1" s="213" t="s">
        <v>278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4"/>
      <c r="AD1" s="214"/>
      <c r="AE1" s="214"/>
      <c r="AF1" s="214"/>
    </row>
    <row r="2" spans="1:51" ht="15.75" customHeight="1">
      <c r="A2" s="215"/>
      <c r="B2" s="215"/>
      <c r="C2" s="215"/>
      <c r="D2" s="216" t="s">
        <v>167</v>
      </c>
      <c r="E2" s="215"/>
      <c r="F2" s="215"/>
      <c r="G2" s="215"/>
      <c r="H2" s="215"/>
      <c r="I2" s="215"/>
      <c r="J2" s="215"/>
      <c r="K2" s="215"/>
      <c r="L2" s="217"/>
      <c r="M2" s="217"/>
      <c r="N2" s="647"/>
      <c r="O2" s="648"/>
      <c r="P2" s="694" t="s">
        <v>279</v>
      </c>
      <c r="Q2" s="695"/>
      <c r="R2" s="688" t="s">
        <v>168</v>
      </c>
      <c r="S2" s="689"/>
      <c r="T2" s="689"/>
      <c r="U2" s="689"/>
      <c r="V2" s="689"/>
      <c r="W2" s="689"/>
      <c r="X2" s="689"/>
      <c r="Y2" s="689"/>
      <c r="Z2" s="689"/>
      <c r="AA2" s="689"/>
      <c r="AB2" s="690"/>
      <c r="AC2" s="682" t="s">
        <v>1</v>
      </c>
      <c r="AD2" s="683"/>
      <c r="AE2" s="683"/>
      <c r="AF2" s="683"/>
      <c r="AG2" s="683"/>
      <c r="AH2" s="683"/>
      <c r="AI2" s="683"/>
      <c r="AJ2" s="683"/>
      <c r="AK2" s="683"/>
      <c r="AL2" s="683"/>
      <c r="AM2" s="684"/>
      <c r="AN2" s="676" t="s">
        <v>3</v>
      </c>
      <c r="AO2" s="677"/>
      <c r="AP2" s="677"/>
      <c r="AQ2" s="677"/>
      <c r="AR2" s="678"/>
      <c r="AS2" s="670" t="s">
        <v>204</v>
      </c>
      <c r="AT2" s="671"/>
      <c r="AU2" s="218"/>
      <c r="AV2" s="218"/>
      <c r="AW2" s="218"/>
      <c r="AX2" s="651" t="s">
        <v>54</v>
      </c>
    </row>
    <row r="3" spans="1:51" ht="16.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20"/>
      <c r="K3" s="220"/>
      <c r="L3" s="220"/>
      <c r="M3" s="220"/>
      <c r="N3" s="649"/>
      <c r="O3" s="650"/>
      <c r="P3" s="696"/>
      <c r="Q3" s="697"/>
      <c r="R3" s="691"/>
      <c r="S3" s="692"/>
      <c r="T3" s="692"/>
      <c r="U3" s="692"/>
      <c r="V3" s="692"/>
      <c r="W3" s="692"/>
      <c r="X3" s="692"/>
      <c r="Y3" s="692"/>
      <c r="Z3" s="692"/>
      <c r="AA3" s="692"/>
      <c r="AB3" s="693"/>
      <c r="AC3" s="685"/>
      <c r="AD3" s="686"/>
      <c r="AE3" s="686"/>
      <c r="AF3" s="686"/>
      <c r="AG3" s="686"/>
      <c r="AH3" s="686"/>
      <c r="AI3" s="686"/>
      <c r="AJ3" s="686"/>
      <c r="AK3" s="686"/>
      <c r="AL3" s="686"/>
      <c r="AM3" s="687"/>
      <c r="AN3" s="679"/>
      <c r="AO3" s="680"/>
      <c r="AP3" s="680"/>
      <c r="AQ3" s="680"/>
      <c r="AR3" s="681"/>
      <c r="AS3" s="672"/>
      <c r="AT3" s="673"/>
      <c r="AU3" s="654" t="s">
        <v>42</v>
      </c>
      <c r="AV3" s="655"/>
      <c r="AW3" s="658" t="s">
        <v>169</v>
      </c>
      <c r="AX3" s="652"/>
    </row>
    <row r="4" spans="1:51" ht="16.5" customHeight="1" thickBot="1">
      <c r="A4" s="661" t="s">
        <v>171</v>
      </c>
      <c r="B4" s="661" t="s">
        <v>172</v>
      </c>
      <c r="C4" s="661" t="s">
        <v>173</v>
      </c>
      <c r="D4" s="663" t="s">
        <v>101</v>
      </c>
      <c r="E4" s="665" t="s">
        <v>5</v>
      </c>
      <c r="F4" s="663" t="s">
        <v>6</v>
      </c>
      <c r="G4" s="663" t="s">
        <v>7</v>
      </c>
      <c r="H4" s="661" t="s">
        <v>8</v>
      </c>
      <c r="I4" s="661" t="s">
        <v>9</v>
      </c>
      <c r="J4" s="661" t="s">
        <v>10</v>
      </c>
      <c r="K4" s="661" t="s">
        <v>11</v>
      </c>
      <c r="L4" s="661" t="s">
        <v>12</v>
      </c>
      <c r="M4" s="661" t="s">
        <v>174</v>
      </c>
      <c r="N4" s="661" t="s">
        <v>175</v>
      </c>
      <c r="O4" s="661" t="s">
        <v>176</v>
      </c>
      <c r="P4" s="698"/>
      <c r="Q4" s="699"/>
      <c r="R4" s="700" t="s">
        <v>177</v>
      </c>
      <c r="S4" s="702"/>
      <c r="T4" s="700" t="s">
        <v>178</v>
      </c>
      <c r="U4" s="702"/>
      <c r="V4" s="700" t="s">
        <v>179</v>
      </c>
      <c r="W4" s="702"/>
      <c r="X4" s="700" t="s">
        <v>180</v>
      </c>
      <c r="Y4" s="702"/>
      <c r="Z4" s="700" t="s">
        <v>181</v>
      </c>
      <c r="AA4" s="701"/>
      <c r="AB4" s="702"/>
      <c r="AC4" s="703" t="s">
        <v>177</v>
      </c>
      <c r="AD4" s="705"/>
      <c r="AE4" s="703" t="s">
        <v>178</v>
      </c>
      <c r="AF4" s="705"/>
      <c r="AG4" s="703" t="s">
        <v>179</v>
      </c>
      <c r="AH4" s="705"/>
      <c r="AI4" s="703" t="s">
        <v>180</v>
      </c>
      <c r="AJ4" s="705"/>
      <c r="AK4" s="703" t="s">
        <v>181</v>
      </c>
      <c r="AL4" s="704"/>
      <c r="AM4" s="705"/>
      <c r="AN4" s="667" t="s">
        <v>177</v>
      </c>
      <c r="AO4" s="667" t="s">
        <v>178</v>
      </c>
      <c r="AP4" s="667" t="s">
        <v>179</v>
      </c>
      <c r="AQ4" s="667" t="s">
        <v>180</v>
      </c>
      <c r="AR4" s="706" t="s">
        <v>182</v>
      </c>
      <c r="AS4" s="674"/>
      <c r="AT4" s="675"/>
      <c r="AU4" s="656"/>
      <c r="AV4" s="657"/>
      <c r="AW4" s="659"/>
      <c r="AX4" s="652"/>
    </row>
    <row r="5" spans="1:51" ht="19.5" customHeight="1" thickBot="1">
      <c r="A5" s="662"/>
      <c r="B5" s="662"/>
      <c r="C5" s="662"/>
      <c r="D5" s="664"/>
      <c r="E5" s="666"/>
      <c r="F5" s="664"/>
      <c r="G5" s="664"/>
      <c r="H5" s="662"/>
      <c r="I5" s="662"/>
      <c r="J5" s="662"/>
      <c r="K5" s="662"/>
      <c r="L5" s="662"/>
      <c r="M5" s="669"/>
      <c r="N5" s="662"/>
      <c r="O5" s="662"/>
      <c r="P5" s="224" t="s">
        <v>44</v>
      </c>
      <c r="Q5" s="225" t="s">
        <v>45</v>
      </c>
      <c r="R5" s="226" t="s">
        <v>44</v>
      </c>
      <c r="S5" s="227" t="s">
        <v>45</v>
      </c>
      <c r="T5" s="227" t="s">
        <v>44</v>
      </c>
      <c r="U5" s="227" t="s">
        <v>45</v>
      </c>
      <c r="V5" s="227" t="s">
        <v>44</v>
      </c>
      <c r="W5" s="227" t="s">
        <v>45</v>
      </c>
      <c r="X5" s="227" t="s">
        <v>44</v>
      </c>
      <c r="Y5" s="227" t="s">
        <v>45</v>
      </c>
      <c r="Z5" s="228" t="s">
        <v>44</v>
      </c>
      <c r="AA5" s="227" t="s">
        <v>45</v>
      </c>
      <c r="AB5" s="227" t="s">
        <v>46</v>
      </c>
      <c r="AC5" s="229" t="s">
        <v>44</v>
      </c>
      <c r="AD5" s="229" t="s">
        <v>45</v>
      </c>
      <c r="AE5" s="229" t="s">
        <v>44</v>
      </c>
      <c r="AF5" s="229" t="s">
        <v>45</v>
      </c>
      <c r="AG5" s="229" t="s">
        <v>44</v>
      </c>
      <c r="AH5" s="229" t="s">
        <v>45</v>
      </c>
      <c r="AI5" s="229" t="s">
        <v>44</v>
      </c>
      <c r="AJ5" s="229" t="s">
        <v>45</v>
      </c>
      <c r="AK5" s="229" t="s">
        <v>44</v>
      </c>
      <c r="AL5" s="230" t="s">
        <v>45</v>
      </c>
      <c r="AM5" s="230" t="s">
        <v>46</v>
      </c>
      <c r="AN5" s="668"/>
      <c r="AO5" s="668"/>
      <c r="AP5" s="668"/>
      <c r="AQ5" s="668"/>
      <c r="AR5" s="707"/>
      <c r="AS5" s="231" t="s">
        <v>44</v>
      </c>
      <c r="AT5" s="232" t="s">
        <v>45</v>
      </c>
      <c r="AU5" s="233" t="s">
        <v>183</v>
      </c>
      <c r="AV5" s="233" t="s">
        <v>184</v>
      </c>
      <c r="AW5" s="660"/>
      <c r="AX5" s="653"/>
    </row>
    <row r="6" spans="1:51" s="249" customFormat="1" ht="14.1" customHeight="1">
      <c r="A6" s="234" t="s">
        <v>185</v>
      </c>
      <c r="B6" s="234"/>
      <c r="C6" s="235"/>
      <c r="D6" s="236" t="s">
        <v>1229</v>
      </c>
      <c r="E6" s="237" t="s">
        <v>806</v>
      </c>
      <c r="F6" s="236" t="s">
        <v>297</v>
      </c>
      <c r="G6" s="236" t="s">
        <v>297</v>
      </c>
      <c r="H6" s="236" t="s">
        <v>807</v>
      </c>
      <c r="I6" s="236" t="s">
        <v>807</v>
      </c>
      <c r="J6" s="236" t="s">
        <v>298</v>
      </c>
      <c r="K6" s="236" t="s">
        <v>299</v>
      </c>
      <c r="L6" s="236" t="s">
        <v>300</v>
      </c>
      <c r="M6" s="236" t="s">
        <v>808</v>
      </c>
      <c r="N6" s="236" t="s">
        <v>303</v>
      </c>
      <c r="O6" s="236" t="s">
        <v>809</v>
      </c>
      <c r="P6" s="238">
        <v>262</v>
      </c>
      <c r="Q6" s="238">
        <v>170</v>
      </c>
      <c r="R6" s="239">
        <v>272</v>
      </c>
      <c r="S6" s="239">
        <v>167</v>
      </c>
      <c r="T6" s="239">
        <v>189</v>
      </c>
      <c r="U6" s="239">
        <v>103</v>
      </c>
      <c r="V6" s="239">
        <v>210</v>
      </c>
      <c r="W6" s="239">
        <v>119</v>
      </c>
      <c r="X6" s="239"/>
      <c r="Y6" s="239"/>
      <c r="Z6" s="240">
        <f>R6+T6+V6+X6</f>
        <v>671</v>
      </c>
      <c r="AA6" s="240">
        <f>S6+U6+W6+Y6</f>
        <v>389</v>
      </c>
      <c r="AB6" s="240">
        <f>Z6-AA6</f>
        <v>282</v>
      </c>
      <c r="AC6" s="241">
        <v>19</v>
      </c>
      <c r="AD6" s="241">
        <v>8</v>
      </c>
      <c r="AE6" s="241">
        <v>1</v>
      </c>
      <c r="AF6" s="241">
        <v>1</v>
      </c>
      <c r="AG6" s="241"/>
      <c r="AH6" s="241"/>
      <c r="AI6" s="241"/>
      <c r="AJ6" s="241"/>
      <c r="AK6" s="242">
        <f t="shared" ref="AK6:AL21" si="0">SUM(AC6,AE6,AG6,AI6,)</f>
        <v>20</v>
      </c>
      <c r="AL6" s="242">
        <f t="shared" si="0"/>
        <v>9</v>
      </c>
      <c r="AM6" s="242">
        <f t="shared" ref="AM6:AM50" si="1">AK6-AL6</f>
        <v>11</v>
      </c>
      <c r="AN6" s="243">
        <v>7</v>
      </c>
      <c r="AO6" s="243">
        <v>6</v>
      </c>
      <c r="AP6" s="243">
        <v>6</v>
      </c>
      <c r="AQ6" s="244"/>
      <c r="AR6" s="245">
        <f t="shared" ref="AR6:AR50" si="2">SUM(AN6:AQ6)</f>
        <v>19</v>
      </c>
      <c r="AS6" s="246"/>
      <c r="AT6" s="246"/>
      <c r="AU6" s="421" t="s">
        <v>1167</v>
      </c>
      <c r="AV6" s="421" t="s">
        <v>1168</v>
      </c>
      <c r="AW6" s="421" t="s">
        <v>1169</v>
      </c>
      <c r="AX6" s="247"/>
      <c r="AY6" s="248"/>
    </row>
    <row r="7" spans="1:51" s="249" customFormat="1" ht="14.1" customHeight="1">
      <c r="A7" s="250"/>
      <c r="B7" s="250"/>
      <c r="C7" s="235"/>
      <c r="D7" s="221" t="s">
        <v>810</v>
      </c>
      <c r="E7" s="221" t="s">
        <v>806</v>
      </c>
      <c r="F7" s="222" t="s">
        <v>297</v>
      </c>
      <c r="G7" s="222" t="s">
        <v>297</v>
      </c>
      <c r="H7" s="222" t="s">
        <v>807</v>
      </c>
      <c r="I7" s="222" t="s">
        <v>807</v>
      </c>
      <c r="J7" s="222" t="s">
        <v>298</v>
      </c>
      <c r="K7" s="222" t="s">
        <v>299</v>
      </c>
      <c r="L7" s="222" t="s">
        <v>300</v>
      </c>
      <c r="M7" s="221" t="s">
        <v>811</v>
      </c>
      <c r="N7" s="221" t="s">
        <v>812</v>
      </c>
      <c r="O7" s="221" t="s">
        <v>809</v>
      </c>
      <c r="P7" s="251">
        <v>41</v>
      </c>
      <c r="Q7" s="251">
        <v>25</v>
      </c>
      <c r="R7" s="252">
        <v>43</v>
      </c>
      <c r="S7" s="252">
        <v>26</v>
      </c>
      <c r="T7" s="252">
        <v>27</v>
      </c>
      <c r="U7" s="252">
        <v>22</v>
      </c>
      <c r="V7" s="252">
        <v>31</v>
      </c>
      <c r="W7" s="252">
        <v>18</v>
      </c>
      <c r="X7" s="252"/>
      <c r="Y7" s="252"/>
      <c r="Z7" s="253">
        <f t="shared" ref="Z7:Z50" si="3">R7+T7+V7+X7</f>
        <v>101</v>
      </c>
      <c r="AA7" s="253">
        <f t="shared" ref="AA7:AA50" si="4">S7+U7+W7+Y7</f>
        <v>66</v>
      </c>
      <c r="AB7" s="253">
        <f t="shared" ref="AB7:AB50" si="5">Z7-AA7</f>
        <v>35</v>
      </c>
      <c r="AC7" s="254">
        <v>2</v>
      </c>
      <c r="AD7" s="254">
        <v>1</v>
      </c>
      <c r="AE7" s="254">
        <v>1</v>
      </c>
      <c r="AF7" s="254">
        <v>0</v>
      </c>
      <c r="AG7" s="254"/>
      <c r="AH7" s="254"/>
      <c r="AI7" s="254"/>
      <c r="AJ7" s="254"/>
      <c r="AK7" s="255">
        <f t="shared" si="0"/>
        <v>3</v>
      </c>
      <c r="AL7" s="255">
        <f t="shared" si="0"/>
        <v>1</v>
      </c>
      <c r="AM7" s="255">
        <f t="shared" si="1"/>
        <v>2</v>
      </c>
      <c r="AN7" s="256">
        <v>1</v>
      </c>
      <c r="AO7" s="256">
        <v>1</v>
      </c>
      <c r="AP7" s="256">
        <v>1</v>
      </c>
      <c r="AQ7" s="256"/>
      <c r="AR7" s="257">
        <f t="shared" si="2"/>
        <v>3</v>
      </c>
      <c r="AS7" s="258"/>
      <c r="AT7" s="258"/>
      <c r="AU7" s="422"/>
      <c r="AV7" s="422"/>
      <c r="AW7" s="277"/>
      <c r="AX7" s="222"/>
      <c r="AY7" s="248"/>
    </row>
    <row r="8" spans="1:51" s="249" customFormat="1" ht="14.1" customHeight="1">
      <c r="A8" s="250"/>
      <c r="B8" s="260"/>
      <c r="C8" s="235"/>
      <c r="D8" s="221" t="s">
        <v>813</v>
      </c>
      <c r="E8" s="221" t="s">
        <v>814</v>
      </c>
      <c r="F8" s="261" t="s">
        <v>297</v>
      </c>
      <c r="G8" s="261" t="s">
        <v>297</v>
      </c>
      <c r="H8" s="221" t="s">
        <v>807</v>
      </c>
      <c r="I8" s="261" t="s">
        <v>807</v>
      </c>
      <c r="J8" s="261" t="s">
        <v>298</v>
      </c>
      <c r="K8" s="261" t="s">
        <v>299</v>
      </c>
      <c r="L8" s="261" t="s">
        <v>300</v>
      </c>
      <c r="M8" s="221" t="s">
        <v>811</v>
      </c>
      <c r="N8" s="221" t="s">
        <v>303</v>
      </c>
      <c r="O8" s="261" t="s">
        <v>809</v>
      </c>
      <c r="P8" s="251">
        <v>295</v>
      </c>
      <c r="Q8" s="251">
        <v>150</v>
      </c>
      <c r="R8" s="262">
        <v>305</v>
      </c>
      <c r="S8" s="262">
        <v>146</v>
      </c>
      <c r="T8" s="262">
        <v>287</v>
      </c>
      <c r="U8" s="262">
        <v>151</v>
      </c>
      <c r="V8" s="262">
        <v>235</v>
      </c>
      <c r="W8" s="262">
        <v>150</v>
      </c>
      <c r="X8" s="262"/>
      <c r="Y8" s="262"/>
      <c r="Z8" s="253">
        <f t="shared" si="3"/>
        <v>827</v>
      </c>
      <c r="AA8" s="253">
        <f t="shared" si="4"/>
        <v>447</v>
      </c>
      <c r="AB8" s="253">
        <f t="shared" si="5"/>
        <v>380</v>
      </c>
      <c r="AC8" s="263">
        <v>16</v>
      </c>
      <c r="AD8" s="263">
        <v>0</v>
      </c>
      <c r="AE8" s="263">
        <v>7</v>
      </c>
      <c r="AF8" s="263">
        <v>1</v>
      </c>
      <c r="AG8" s="263"/>
      <c r="AH8" s="263"/>
      <c r="AI8" s="263"/>
      <c r="AJ8" s="263"/>
      <c r="AK8" s="255">
        <f t="shared" si="0"/>
        <v>23</v>
      </c>
      <c r="AL8" s="255">
        <f t="shared" si="0"/>
        <v>1</v>
      </c>
      <c r="AM8" s="255">
        <f t="shared" si="1"/>
        <v>22</v>
      </c>
      <c r="AN8" s="256">
        <v>9</v>
      </c>
      <c r="AO8" s="256">
        <v>8</v>
      </c>
      <c r="AP8" s="256">
        <v>7</v>
      </c>
      <c r="AQ8" s="256"/>
      <c r="AR8" s="257">
        <f t="shared" si="2"/>
        <v>24</v>
      </c>
      <c r="AS8" s="258"/>
      <c r="AT8" s="258"/>
      <c r="AU8" s="277" t="s">
        <v>1170</v>
      </c>
      <c r="AV8" s="277" t="s">
        <v>1171</v>
      </c>
      <c r="AW8" s="277" t="s">
        <v>1172</v>
      </c>
      <c r="AX8" s="222"/>
      <c r="AY8" s="248"/>
    </row>
    <row r="9" spans="1:51" s="249" customFormat="1" ht="14.1" customHeight="1">
      <c r="A9" s="250"/>
      <c r="B9" s="250"/>
      <c r="C9" s="235"/>
      <c r="D9" s="221" t="s">
        <v>815</v>
      </c>
      <c r="E9" s="264" t="s">
        <v>816</v>
      </c>
      <c r="F9" s="221" t="s">
        <v>297</v>
      </c>
      <c r="G9" s="221" t="s">
        <v>297</v>
      </c>
      <c r="H9" s="222" t="s">
        <v>807</v>
      </c>
      <c r="I9" s="221" t="s">
        <v>807</v>
      </c>
      <c r="J9" s="222" t="s">
        <v>298</v>
      </c>
      <c r="K9" s="222" t="s">
        <v>299</v>
      </c>
      <c r="L9" s="222" t="s">
        <v>300</v>
      </c>
      <c r="M9" s="221" t="s">
        <v>811</v>
      </c>
      <c r="N9" s="221" t="s">
        <v>303</v>
      </c>
      <c r="O9" s="221" t="s">
        <v>809</v>
      </c>
      <c r="P9" s="251">
        <v>217</v>
      </c>
      <c r="Q9" s="251">
        <v>135</v>
      </c>
      <c r="R9" s="252">
        <v>222</v>
      </c>
      <c r="S9" s="252">
        <v>137</v>
      </c>
      <c r="T9" s="252">
        <v>210</v>
      </c>
      <c r="U9" s="252">
        <v>129</v>
      </c>
      <c r="V9" s="252">
        <v>203</v>
      </c>
      <c r="W9" s="252">
        <v>123</v>
      </c>
      <c r="X9" s="252"/>
      <c r="Y9" s="252"/>
      <c r="Z9" s="253">
        <f t="shared" si="3"/>
        <v>635</v>
      </c>
      <c r="AA9" s="253">
        <f t="shared" si="4"/>
        <v>389</v>
      </c>
      <c r="AB9" s="253">
        <f t="shared" si="5"/>
        <v>246</v>
      </c>
      <c r="AC9" s="254">
        <v>11</v>
      </c>
      <c r="AD9" s="254">
        <v>3</v>
      </c>
      <c r="AE9" s="254">
        <v>9</v>
      </c>
      <c r="AF9" s="254">
        <v>0</v>
      </c>
      <c r="AG9" s="254"/>
      <c r="AH9" s="254"/>
      <c r="AI9" s="254"/>
      <c r="AJ9" s="254"/>
      <c r="AK9" s="255">
        <f t="shared" si="0"/>
        <v>20</v>
      </c>
      <c r="AL9" s="255">
        <f t="shared" si="0"/>
        <v>3</v>
      </c>
      <c r="AM9" s="255">
        <f t="shared" si="1"/>
        <v>17</v>
      </c>
      <c r="AN9" s="256">
        <v>5</v>
      </c>
      <c r="AO9" s="256">
        <v>6</v>
      </c>
      <c r="AP9" s="256">
        <v>6</v>
      </c>
      <c r="AQ9" s="256"/>
      <c r="AR9" s="257">
        <f t="shared" si="2"/>
        <v>17</v>
      </c>
      <c r="AS9" s="258"/>
      <c r="AT9" s="258"/>
      <c r="AU9" s="277" t="s">
        <v>1173</v>
      </c>
      <c r="AV9" s="277" t="s">
        <v>1174</v>
      </c>
      <c r="AW9" s="277" t="s">
        <v>1175</v>
      </c>
      <c r="AX9" s="222"/>
      <c r="AY9" s="248"/>
    </row>
    <row r="10" spans="1:51" s="249" customFormat="1" ht="14.1" customHeight="1">
      <c r="A10" s="250"/>
      <c r="B10" s="250"/>
      <c r="C10" s="235"/>
      <c r="D10" s="221" t="s">
        <v>817</v>
      </c>
      <c r="E10" s="221" t="s">
        <v>818</v>
      </c>
      <c r="F10" s="221" t="s">
        <v>297</v>
      </c>
      <c r="G10" s="221" t="s">
        <v>297</v>
      </c>
      <c r="H10" s="221" t="s">
        <v>807</v>
      </c>
      <c r="I10" s="221" t="s">
        <v>807</v>
      </c>
      <c r="J10" s="265" t="s">
        <v>298</v>
      </c>
      <c r="K10" s="265" t="s">
        <v>299</v>
      </c>
      <c r="L10" s="265" t="s">
        <v>300</v>
      </c>
      <c r="M10" s="221" t="s">
        <v>811</v>
      </c>
      <c r="N10" s="221" t="s">
        <v>303</v>
      </c>
      <c r="O10" s="221" t="s">
        <v>809</v>
      </c>
      <c r="P10" s="251">
        <v>42</v>
      </c>
      <c r="Q10" s="251">
        <v>7</v>
      </c>
      <c r="R10" s="252">
        <v>44</v>
      </c>
      <c r="S10" s="252">
        <v>8</v>
      </c>
      <c r="T10" s="252">
        <v>52</v>
      </c>
      <c r="U10" s="252">
        <v>13</v>
      </c>
      <c r="V10" s="252">
        <v>78</v>
      </c>
      <c r="W10" s="252">
        <v>21</v>
      </c>
      <c r="X10" s="252"/>
      <c r="Y10" s="252"/>
      <c r="Z10" s="253">
        <f t="shared" si="3"/>
        <v>174</v>
      </c>
      <c r="AA10" s="253">
        <f t="shared" si="4"/>
        <v>42</v>
      </c>
      <c r="AB10" s="253">
        <f t="shared" si="5"/>
        <v>132</v>
      </c>
      <c r="AC10" s="254">
        <v>6</v>
      </c>
      <c r="AD10" s="254">
        <v>0</v>
      </c>
      <c r="AE10" s="254"/>
      <c r="AF10" s="254"/>
      <c r="AG10" s="254"/>
      <c r="AH10" s="254"/>
      <c r="AI10" s="254"/>
      <c r="AJ10" s="254"/>
      <c r="AK10" s="255">
        <f t="shared" si="0"/>
        <v>6</v>
      </c>
      <c r="AL10" s="255">
        <f t="shared" si="0"/>
        <v>0</v>
      </c>
      <c r="AM10" s="255">
        <f t="shared" si="1"/>
        <v>6</v>
      </c>
      <c r="AN10" s="256">
        <v>2</v>
      </c>
      <c r="AO10" s="256">
        <v>2</v>
      </c>
      <c r="AP10" s="256">
        <v>3</v>
      </c>
      <c r="AQ10" s="256"/>
      <c r="AR10" s="257">
        <f t="shared" si="2"/>
        <v>7</v>
      </c>
      <c r="AS10" s="258"/>
      <c r="AT10" s="258"/>
      <c r="AU10" s="277" t="s">
        <v>1176</v>
      </c>
      <c r="AV10" s="277"/>
      <c r="AW10" s="277" t="s">
        <v>1177</v>
      </c>
      <c r="AX10" s="264"/>
      <c r="AY10" s="248"/>
    </row>
    <row r="11" spans="1:51" s="249" customFormat="1" ht="14.1" customHeight="1">
      <c r="A11" s="250"/>
      <c r="B11" s="250"/>
      <c r="C11" s="235"/>
      <c r="D11" s="221" t="s">
        <v>819</v>
      </c>
      <c r="E11" s="221" t="s">
        <v>818</v>
      </c>
      <c r="F11" s="221" t="s">
        <v>297</v>
      </c>
      <c r="G11" s="221" t="s">
        <v>297</v>
      </c>
      <c r="H11" s="222" t="s">
        <v>807</v>
      </c>
      <c r="I11" s="221" t="s">
        <v>807</v>
      </c>
      <c r="J11" s="265" t="s">
        <v>298</v>
      </c>
      <c r="K11" s="265" t="s">
        <v>299</v>
      </c>
      <c r="L11" s="265" t="s">
        <v>300</v>
      </c>
      <c r="M11" s="221" t="s">
        <v>820</v>
      </c>
      <c r="N11" s="221" t="s">
        <v>821</v>
      </c>
      <c r="O11" s="221" t="s">
        <v>809</v>
      </c>
      <c r="P11" s="251">
        <v>28</v>
      </c>
      <c r="Q11" s="251">
        <v>0</v>
      </c>
      <c r="R11" s="252">
        <v>29</v>
      </c>
      <c r="S11" s="252">
        <v>0</v>
      </c>
      <c r="T11" s="252">
        <v>32</v>
      </c>
      <c r="U11" s="252">
        <v>0</v>
      </c>
      <c r="V11" s="252">
        <v>30</v>
      </c>
      <c r="W11" s="252">
        <v>0</v>
      </c>
      <c r="X11" s="252">
        <v>32</v>
      </c>
      <c r="Y11" s="252">
        <v>0</v>
      </c>
      <c r="Z11" s="253">
        <f t="shared" si="3"/>
        <v>123</v>
      </c>
      <c r="AA11" s="253">
        <f t="shared" si="4"/>
        <v>0</v>
      </c>
      <c r="AB11" s="253">
        <f t="shared" si="5"/>
        <v>123</v>
      </c>
      <c r="AC11" s="254">
        <v>3</v>
      </c>
      <c r="AD11" s="254">
        <v>0</v>
      </c>
      <c r="AE11" s="254"/>
      <c r="AF11" s="254"/>
      <c r="AG11" s="254"/>
      <c r="AH11" s="254"/>
      <c r="AI11" s="254"/>
      <c r="AJ11" s="254"/>
      <c r="AK11" s="255">
        <f t="shared" si="0"/>
        <v>3</v>
      </c>
      <c r="AL11" s="255">
        <f t="shared" si="0"/>
        <v>0</v>
      </c>
      <c r="AM11" s="255">
        <f t="shared" si="1"/>
        <v>3</v>
      </c>
      <c r="AN11" s="256">
        <v>2</v>
      </c>
      <c r="AO11" s="256">
        <v>2</v>
      </c>
      <c r="AP11" s="256">
        <v>2</v>
      </c>
      <c r="AQ11" s="267">
        <v>2</v>
      </c>
      <c r="AR11" s="257">
        <f t="shared" si="2"/>
        <v>8</v>
      </c>
      <c r="AS11" s="258"/>
      <c r="AT11" s="258"/>
      <c r="AU11" s="277"/>
      <c r="AV11" s="277"/>
      <c r="AW11" s="277"/>
      <c r="AX11" s="222"/>
      <c r="AY11" s="248"/>
    </row>
    <row r="12" spans="1:51" s="249" customFormat="1" ht="14.1" customHeight="1">
      <c r="A12" s="268"/>
      <c r="B12" s="268"/>
      <c r="C12" s="235"/>
      <c r="D12" s="221" t="s">
        <v>817</v>
      </c>
      <c r="E12" s="264" t="s">
        <v>818</v>
      </c>
      <c r="F12" s="221" t="s">
        <v>297</v>
      </c>
      <c r="G12" s="221" t="s">
        <v>297</v>
      </c>
      <c r="H12" s="221" t="s">
        <v>807</v>
      </c>
      <c r="I12" s="221" t="s">
        <v>807</v>
      </c>
      <c r="J12" s="222" t="s">
        <v>298</v>
      </c>
      <c r="K12" s="222" t="s">
        <v>299</v>
      </c>
      <c r="L12" s="222" t="s">
        <v>300</v>
      </c>
      <c r="M12" s="221" t="s">
        <v>811</v>
      </c>
      <c r="N12" s="221" t="s">
        <v>822</v>
      </c>
      <c r="O12" s="221" t="s">
        <v>809</v>
      </c>
      <c r="P12" s="251">
        <v>50</v>
      </c>
      <c r="Q12" s="251">
        <v>15</v>
      </c>
      <c r="R12" s="252">
        <v>54</v>
      </c>
      <c r="S12" s="252">
        <v>17</v>
      </c>
      <c r="T12" s="252">
        <v>78</v>
      </c>
      <c r="U12" s="252">
        <v>34</v>
      </c>
      <c r="V12" s="252">
        <v>202</v>
      </c>
      <c r="W12" s="252">
        <v>98</v>
      </c>
      <c r="X12" s="252"/>
      <c r="Y12" s="252"/>
      <c r="Z12" s="253">
        <f t="shared" si="3"/>
        <v>334</v>
      </c>
      <c r="AA12" s="253">
        <f t="shared" si="4"/>
        <v>149</v>
      </c>
      <c r="AB12" s="253">
        <f t="shared" si="5"/>
        <v>185</v>
      </c>
      <c r="AC12" s="254">
        <v>11</v>
      </c>
      <c r="AD12" s="254">
        <v>3</v>
      </c>
      <c r="AE12" s="254">
        <v>37</v>
      </c>
      <c r="AF12" s="254">
        <v>15</v>
      </c>
      <c r="AG12" s="254">
        <v>87</v>
      </c>
      <c r="AH12" s="254">
        <v>25</v>
      </c>
      <c r="AI12" s="254"/>
      <c r="AJ12" s="254"/>
      <c r="AK12" s="255">
        <f t="shared" si="0"/>
        <v>135</v>
      </c>
      <c r="AL12" s="255">
        <f t="shared" si="0"/>
        <v>43</v>
      </c>
      <c r="AM12" s="255">
        <f t="shared" si="1"/>
        <v>92</v>
      </c>
      <c r="AN12" s="256">
        <v>2</v>
      </c>
      <c r="AO12" s="256">
        <v>2</v>
      </c>
      <c r="AP12" s="256">
        <v>5</v>
      </c>
      <c r="AQ12" s="256"/>
      <c r="AR12" s="257">
        <f t="shared" si="2"/>
        <v>9</v>
      </c>
      <c r="AS12" s="258"/>
      <c r="AT12" s="258"/>
      <c r="AU12" s="422"/>
      <c r="AV12" s="422"/>
      <c r="AW12" s="422"/>
      <c r="AX12" s="222"/>
      <c r="AY12" s="248"/>
    </row>
    <row r="13" spans="1:51" s="249" customFormat="1" ht="14.1" customHeight="1">
      <c r="A13" s="250"/>
      <c r="B13" s="250"/>
      <c r="C13" s="269"/>
      <c r="D13" s="221" t="s">
        <v>817</v>
      </c>
      <c r="E13" s="221" t="s">
        <v>818</v>
      </c>
      <c r="F13" s="221" t="s">
        <v>297</v>
      </c>
      <c r="G13" s="221" t="s">
        <v>297</v>
      </c>
      <c r="H13" s="222" t="s">
        <v>807</v>
      </c>
      <c r="I13" s="221" t="s">
        <v>807</v>
      </c>
      <c r="J13" s="222" t="s">
        <v>298</v>
      </c>
      <c r="K13" s="222" t="s">
        <v>299</v>
      </c>
      <c r="L13" s="222" t="s">
        <v>300</v>
      </c>
      <c r="M13" s="221" t="s">
        <v>823</v>
      </c>
      <c r="N13" s="221" t="s">
        <v>316</v>
      </c>
      <c r="O13" s="221" t="s">
        <v>809</v>
      </c>
      <c r="P13" s="251"/>
      <c r="Q13" s="251"/>
      <c r="R13" s="252"/>
      <c r="S13" s="252"/>
      <c r="T13" s="252"/>
      <c r="U13" s="252"/>
      <c r="V13" s="252"/>
      <c r="W13" s="252"/>
      <c r="X13" s="252">
        <v>402</v>
      </c>
      <c r="Y13" s="252">
        <v>159</v>
      </c>
      <c r="Z13" s="253">
        <f t="shared" si="3"/>
        <v>402</v>
      </c>
      <c r="AA13" s="253">
        <f t="shared" si="4"/>
        <v>159</v>
      </c>
      <c r="AB13" s="253">
        <f t="shared" si="5"/>
        <v>243</v>
      </c>
      <c r="AC13" s="263"/>
      <c r="AD13" s="263"/>
      <c r="AE13" s="263"/>
      <c r="AF13" s="263"/>
      <c r="AG13" s="263"/>
      <c r="AH13" s="263"/>
      <c r="AI13" s="263">
        <v>92</v>
      </c>
      <c r="AJ13" s="263">
        <v>37</v>
      </c>
      <c r="AK13" s="255">
        <f t="shared" si="0"/>
        <v>92</v>
      </c>
      <c r="AL13" s="255">
        <f t="shared" si="0"/>
        <v>37</v>
      </c>
      <c r="AM13" s="255">
        <f t="shared" si="1"/>
        <v>55</v>
      </c>
      <c r="AN13" s="270"/>
      <c r="AO13" s="270"/>
      <c r="AP13" s="270"/>
      <c r="AQ13" s="270">
        <v>1</v>
      </c>
      <c r="AR13" s="257">
        <f t="shared" si="2"/>
        <v>1</v>
      </c>
      <c r="AS13" s="258"/>
      <c r="AT13" s="258"/>
      <c r="AU13" s="422"/>
      <c r="AV13" s="422"/>
      <c r="AW13" s="422"/>
      <c r="AX13" s="222"/>
      <c r="AY13" s="248"/>
    </row>
    <row r="14" spans="1:51" s="249" customFormat="1" ht="14.1" customHeight="1">
      <c r="A14" s="250"/>
      <c r="B14" s="250"/>
      <c r="C14" s="235"/>
      <c r="D14" s="221" t="s">
        <v>824</v>
      </c>
      <c r="E14" s="221" t="s">
        <v>825</v>
      </c>
      <c r="F14" s="221" t="s">
        <v>297</v>
      </c>
      <c r="G14" s="221" t="s">
        <v>297</v>
      </c>
      <c r="H14" s="221" t="s">
        <v>807</v>
      </c>
      <c r="I14" s="221" t="s">
        <v>807</v>
      </c>
      <c r="J14" s="222" t="s">
        <v>298</v>
      </c>
      <c r="K14" s="222" t="s">
        <v>299</v>
      </c>
      <c r="L14" s="222" t="s">
        <v>300</v>
      </c>
      <c r="M14" s="221" t="s">
        <v>826</v>
      </c>
      <c r="N14" s="221" t="s">
        <v>821</v>
      </c>
      <c r="O14" s="221" t="s">
        <v>809</v>
      </c>
      <c r="P14" s="251">
        <v>146</v>
      </c>
      <c r="Q14" s="251">
        <v>0</v>
      </c>
      <c r="R14" s="252">
        <v>151</v>
      </c>
      <c r="S14" s="252">
        <v>0</v>
      </c>
      <c r="T14" s="252">
        <v>73</v>
      </c>
      <c r="U14" s="252">
        <v>0</v>
      </c>
      <c r="V14" s="252">
        <v>79</v>
      </c>
      <c r="W14" s="252">
        <v>0</v>
      </c>
      <c r="X14" s="252">
        <v>86</v>
      </c>
      <c r="Y14" s="252">
        <v>0</v>
      </c>
      <c r="Z14" s="253">
        <f t="shared" si="3"/>
        <v>389</v>
      </c>
      <c r="AA14" s="253">
        <f t="shared" si="4"/>
        <v>0</v>
      </c>
      <c r="AB14" s="253">
        <f t="shared" si="5"/>
        <v>389</v>
      </c>
      <c r="AC14" s="254">
        <v>11</v>
      </c>
      <c r="AD14" s="254">
        <v>0</v>
      </c>
      <c r="AE14" s="254"/>
      <c r="AF14" s="254"/>
      <c r="AG14" s="254">
        <v>8</v>
      </c>
      <c r="AH14" s="254">
        <v>0</v>
      </c>
      <c r="AI14" s="254"/>
      <c r="AJ14" s="254"/>
      <c r="AK14" s="255">
        <f t="shared" si="0"/>
        <v>19</v>
      </c>
      <c r="AL14" s="255">
        <f t="shared" si="0"/>
        <v>0</v>
      </c>
      <c r="AM14" s="255">
        <f t="shared" si="1"/>
        <v>19</v>
      </c>
      <c r="AN14" s="256">
        <v>4</v>
      </c>
      <c r="AO14" s="256">
        <v>3</v>
      </c>
      <c r="AP14" s="256">
        <v>3</v>
      </c>
      <c r="AQ14" s="256">
        <v>4</v>
      </c>
      <c r="AR14" s="257">
        <f t="shared" si="2"/>
        <v>14</v>
      </c>
      <c r="AS14" s="258"/>
      <c r="AT14" s="258"/>
      <c r="AU14" s="422" t="s">
        <v>1178</v>
      </c>
      <c r="AV14" s="422" t="s">
        <v>1179</v>
      </c>
      <c r="AW14" s="422" t="s">
        <v>1180</v>
      </c>
      <c r="AX14" s="264"/>
      <c r="AY14" s="248"/>
    </row>
    <row r="15" spans="1:51" s="249" customFormat="1" ht="14.1" customHeight="1">
      <c r="A15" s="250"/>
      <c r="B15" s="250"/>
      <c r="C15" s="235"/>
      <c r="D15" s="221" t="s">
        <v>824</v>
      </c>
      <c r="E15" s="221" t="s">
        <v>825</v>
      </c>
      <c r="F15" s="221" t="s">
        <v>297</v>
      </c>
      <c r="G15" s="221" t="s">
        <v>297</v>
      </c>
      <c r="H15" s="222" t="s">
        <v>807</v>
      </c>
      <c r="I15" s="221" t="s">
        <v>807</v>
      </c>
      <c r="J15" s="222" t="s">
        <v>298</v>
      </c>
      <c r="K15" s="222" t="s">
        <v>299</v>
      </c>
      <c r="L15" s="222" t="s">
        <v>300</v>
      </c>
      <c r="M15" s="221" t="s">
        <v>826</v>
      </c>
      <c r="N15" s="221" t="s">
        <v>827</v>
      </c>
      <c r="O15" s="221" t="s">
        <v>809</v>
      </c>
      <c r="P15" s="251"/>
      <c r="Q15" s="251"/>
      <c r="R15" s="252"/>
      <c r="S15" s="252"/>
      <c r="T15" s="252">
        <v>20</v>
      </c>
      <c r="U15" s="252">
        <v>0</v>
      </c>
      <c r="V15" s="252">
        <v>20</v>
      </c>
      <c r="W15" s="252">
        <v>0</v>
      </c>
      <c r="X15" s="252">
        <v>12</v>
      </c>
      <c r="Y15" s="252">
        <v>0</v>
      </c>
      <c r="Z15" s="253">
        <f t="shared" si="3"/>
        <v>52</v>
      </c>
      <c r="AA15" s="253">
        <f t="shared" si="4"/>
        <v>0</v>
      </c>
      <c r="AB15" s="253">
        <f t="shared" si="5"/>
        <v>52</v>
      </c>
      <c r="AC15" s="254"/>
      <c r="AD15" s="254"/>
      <c r="AE15" s="254"/>
      <c r="AF15" s="254"/>
      <c r="AG15" s="254"/>
      <c r="AH15" s="254"/>
      <c r="AI15" s="254"/>
      <c r="AJ15" s="254"/>
      <c r="AK15" s="255">
        <f t="shared" si="0"/>
        <v>0</v>
      </c>
      <c r="AL15" s="255">
        <f t="shared" si="0"/>
        <v>0</v>
      </c>
      <c r="AM15" s="255">
        <f t="shared" si="1"/>
        <v>0</v>
      </c>
      <c r="AN15" s="256"/>
      <c r="AO15" s="256">
        <v>1</v>
      </c>
      <c r="AP15" s="256">
        <v>1</v>
      </c>
      <c r="AQ15" s="256">
        <v>1</v>
      </c>
      <c r="AR15" s="257">
        <f t="shared" si="2"/>
        <v>3</v>
      </c>
      <c r="AS15" s="258"/>
      <c r="AT15" s="258"/>
      <c r="AU15" s="422"/>
      <c r="AV15" s="422"/>
      <c r="AW15" s="422"/>
      <c r="AX15" s="271"/>
      <c r="AY15" s="248"/>
    </row>
    <row r="16" spans="1:51" s="249" customFormat="1" ht="14.1" customHeight="1">
      <c r="A16" s="250"/>
      <c r="B16" s="250"/>
      <c r="C16" s="235"/>
      <c r="D16" s="221" t="s">
        <v>828</v>
      </c>
      <c r="E16" s="221" t="s">
        <v>829</v>
      </c>
      <c r="F16" s="221" t="s">
        <v>297</v>
      </c>
      <c r="G16" s="221" t="s">
        <v>297</v>
      </c>
      <c r="H16" s="221" t="s">
        <v>807</v>
      </c>
      <c r="I16" s="221" t="s">
        <v>807</v>
      </c>
      <c r="J16" s="222" t="s">
        <v>298</v>
      </c>
      <c r="K16" s="222" t="s">
        <v>299</v>
      </c>
      <c r="L16" s="222" t="s">
        <v>300</v>
      </c>
      <c r="M16" s="221" t="s">
        <v>826</v>
      </c>
      <c r="N16" s="221" t="s">
        <v>821</v>
      </c>
      <c r="O16" s="221" t="s">
        <v>809</v>
      </c>
      <c r="P16" s="251">
        <v>7</v>
      </c>
      <c r="Q16" s="251">
        <v>0</v>
      </c>
      <c r="R16" s="252">
        <v>7</v>
      </c>
      <c r="S16" s="252">
        <v>0</v>
      </c>
      <c r="T16" s="252">
        <v>17</v>
      </c>
      <c r="U16" s="252">
        <v>0</v>
      </c>
      <c r="V16" s="252">
        <v>18</v>
      </c>
      <c r="W16" s="252">
        <v>0</v>
      </c>
      <c r="X16" s="252">
        <v>14</v>
      </c>
      <c r="Y16" s="252">
        <v>0</v>
      </c>
      <c r="Z16" s="253">
        <f t="shared" si="3"/>
        <v>56</v>
      </c>
      <c r="AA16" s="253">
        <f t="shared" si="4"/>
        <v>0</v>
      </c>
      <c r="AB16" s="253">
        <f t="shared" si="5"/>
        <v>56</v>
      </c>
      <c r="AC16" s="254"/>
      <c r="AD16" s="254"/>
      <c r="AE16" s="254"/>
      <c r="AF16" s="254"/>
      <c r="AG16" s="254"/>
      <c r="AH16" s="254"/>
      <c r="AI16" s="254"/>
      <c r="AJ16" s="254"/>
      <c r="AK16" s="255">
        <f t="shared" si="0"/>
        <v>0</v>
      </c>
      <c r="AL16" s="255">
        <f t="shared" si="0"/>
        <v>0</v>
      </c>
      <c r="AM16" s="255">
        <f t="shared" si="1"/>
        <v>0</v>
      </c>
      <c r="AN16" s="256">
        <v>1</v>
      </c>
      <c r="AO16" s="256">
        <v>1</v>
      </c>
      <c r="AP16" s="256">
        <v>1</v>
      </c>
      <c r="AQ16" s="256">
        <v>1</v>
      </c>
      <c r="AR16" s="257">
        <f t="shared" si="2"/>
        <v>4</v>
      </c>
      <c r="AS16" s="258"/>
      <c r="AT16" s="258"/>
      <c r="AU16" s="422" t="s">
        <v>1181</v>
      </c>
      <c r="AV16" s="422" t="s">
        <v>1182</v>
      </c>
      <c r="AW16" s="422" t="s">
        <v>1183</v>
      </c>
      <c r="AX16" s="264"/>
      <c r="AY16" s="248"/>
    </row>
    <row r="17" spans="1:51" s="249" customFormat="1" ht="14.1" customHeight="1">
      <c r="A17" s="250"/>
      <c r="B17" s="250"/>
      <c r="C17" s="235"/>
      <c r="D17" s="221" t="s">
        <v>828</v>
      </c>
      <c r="E17" s="221" t="s">
        <v>829</v>
      </c>
      <c r="F17" s="221" t="s">
        <v>297</v>
      </c>
      <c r="G17" s="221" t="s">
        <v>297</v>
      </c>
      <c r="H17" s="222" t="s">
        <v>807</v>
      </c>
      <c r="I17" s="221" t="s">
        <v>807</v>
      </c>
      <c r="J17" s="222" t="s">
        <v>298</v>
      </c>
      <c r="K17" s="222" t="s">
        <v>299</v>
      </c>
      <c r="L17" s="222" t="s">
        <v>300</v>
      </c>
      <c r="M17" s="221" t="s">
        <v>826</v>
      </c>
      <c r="N17" s="221" t="s">
        <v>827</v>
      </c>
      <c r="O17" s="221" t="s">
        <v>809</v>
      </c>
      <c r="P17" s="251">
        <v>10</v>
      </c>
      <c r="Q17" s="251">
        <v>0</v>
      </c>
      <c r="R17" s="252">
        <v>10</v>
      </c>
      <c r="S17" s="252">
        <v>0</v>
      </c>
      <c r="T17" s="252">
        <v>18</v>
      </c>
      <c r="U17" s="252">
        <v>0</v>
      </c>
      <c r="V17" s="252">
        <v>17</v>
      </c>
      <c r="W17" s="252">
        <v>0</v>
      </c>
      <c r="X17" s="252">
        <v>13</v>
      </c>
      <c r="Y17" s="252">
        <v>0</v>
      </c>
      <c r="Z17" s="253">
        <f t="shared" si="3"/>
        <v>58</v>
      </c>
      <c r="AA17" s="253">
        <f t="shared" si="4"/>
        <v>0</v>
      </c>
      <c r="AB17" s="253">
        <f t="shared" si="5"/>
        <v>58</v>
      </c>
      <c r="AC17" s="254"/>
      <c r="AD17" s="254"/>
      <c r="AE17" s="254"/>
      <c r="AF17" s="254"/>
      <c r="AG17" s="254"/>
      <c r="AH17" s="254"/>
      <c r="AI17" s="254"/>
      <c r="AJ17" s="254"/>
      <c r="AK17" s="255">
        <f t="shared" si="0"/>
        <v>0</v>
      </c>
      <c r="AL17" s="255">
        <f t="shared" si="0"/>
        <v>0</v>
      </c>
      <c r="AM17" s="255">
        <f t="shared" si="1"/>
        <v>0</v>
      </c>
      <c r="AN17" s="256">
        <v>1</v>
      </c>
      <c r="AO17" s="256">
        <v>1</v>
      </c>
      <c r="AP17" s="256">
        <v>1</v>
      </c>
      <c r="AQ17" s="256">
        <v>1</v>
      </c>
      <c r="AR17" s="257">
        <f t="shared" si="2"/>
        <v>4</v>
      </c>
      <c r="AS17" s="258"/>
      <c r="AT17" s="258"/>
      <c r="AU17" s="422"/>
      <c r="AV17" s="422"/>
      <c r="AW17" s="422"/>
      <c r="AX17" s="264"/>
      <c r="AY17" s="248"/>
    </row>
    <row r="18" spans="1:51" s="249" customFormat="1" ht="14.1" customHeight="1">
      <c r="A18" s="250"/>
      <c r="B18" s="250"/>
      <c r="C18" s="235"/>
      <c r="D18" s="221" t="s">
        <v>828</v>
      </c>
      <c r="E18" s="221" t="s">
        <v>829</v>
      </c>
      <c r="F18" s="221" t="s">
        <v>297</v>
      </c>
      <c r="G18" s="221" t="s">
        <v>297</v>
      </c>
      <c r="H18" s="222" t="s">
        <v>807</v>
      </c>
      <c r="I18" s="221" t="s">
        <v>807</v>
      </c>
      <c r="J18" s="222" t="s">
        <v>298</v>
      </c>
      <c r="K18" s="222" t="s">
        <v>299</v>
      </c>
      <c r="L18" s="222" t="s">
        <v>300</v>
      </c>
      <c r="M18" s="221" t="s">
        <v>826</v>
      </c>
      <c r="N18" s="221" t="s">
        <v>822</v>
      </c>
      <c r="O18" s="221" t="s">
        <v>809</v>
      </c>
      <c r="P18" s="251">
        <v>16</v>
      </c>
      <c r="Q18" s="251">
        <v>2</v>
      </c>
      <c r="R18" s="458">
        <v>17</v>
      </c>
      <c r="S18" s="458">
        <v>2</v>
      </c>
      <c r="T18" s="458">
        <v>37</v>
      </c>
      <c r="U18" s="458">
        <v>8</v>
      </c>
      <c r="V18" s="252"/>
      <c r="W18" s="252"/>
      <c r="X18" s="252"/>
      <c r="Y18" s="252"/>
      <c r="Z18" s="253">
        <f t="shared" si="3"/>
        <v>54</v>
      </c>
      <c r="AA18" s="253">
        <f t="shared" si="4"/>
        <v>10</v>
      </c>
      <c r="AB18" s="253">
        <f t="shared" si="5"/>
        <v>44</v>
      </c>
      <c r="AC18" s="254">
        <v>1</v>
      </c>
      <c r="AD18" s="254">
        <v>0</v>
      </c>
      <c r="AE18" s="254"/>
      <c r="AF18" s="254"/>
      <c r="AG18" s="254"/>
      <c r="AH18" s="254"/>
      <c r="AI18" s="254"/>
      <c r="AJ18" s="254"/>
      <c r="AK18" s="255">
        <f t="shared" si="0"/>
        <v>1</v>
      </c>
      <c r="AL18" s="255">
        <f t="shared" si="0"/>
        <v>0</v>
      </c>
      <c r="AM18" s="255">
        <f t="shared" si="1"/>
        <v>1</v>
      </c>
      <c r="AN18" s="256">
        <v>2</v>
      </c>
      <c r="AO18" s="256">
        <v>2</v>
      </c>
      <c r="AP18" s="256"/>
      <c r="AQ18" s="256"/>
      <c r="AR18" s="257">
        <f t="shared" si="2"/>
        <v>4</v>
      </c>
      <c r="AS18" s="258"/>
      <c r="AT18" s="258"/>
      <c r="AU18" s="422"/>
      <c r="AV18" s="422"/>
      <c r="AW18" s="422"/>
      <c r="AX18" s="264"/>
      <c r="AY18" s="248"/>
    </row>
    <row r="19" spans="1:51" s="249" customFormat="1" ht="14.1" customHeight="1">
      <c r="A19" s="250"/>
      <c r="B19" s="250"/>
      <c r="C19" s="235"/>
      <c r="D19" s="221" t="s">
        <v>830</v>
      </c>
      <c r="E19" s="221" t="s">
        <v>831</v>
      </c>
      <c r="F19" s="221" t="s">
        <v>297</v>
      </c>
      <c r="G19" s="221" t="s">
        <v>297</v>
      </c>
      <c r="H19" s="222" t="s">
        <v>807</v>
      </c>
      <c r="I19" s="221" t="s">
        <v>807</v>
      </c>
      <c r="J19" s="222" t="s">
        <v>298</v>
      </c>
      <c r="K19" s="222" t="s">
        <v>299</v>
      </c>
      <c r="L19" s="222" t="s">
        <v>300</v>
      </c>
      <c r="M19" s="221" t="s">
        <v>811</v>
      </c>
      <c r="N19" s="221" t="s">
        <v>812</v>
      </c>
      <c r="O19" s="221" t="s">
        <v>809</v>
      </c>
      <c r="P19" s="251">
        <v>25</v>
      </c>
      <c r="Q19" s="251">
        <v>12</v>
      </c>
      <c r="R19" s="252">
        <v>27</v>
      </c>
      <c r="S19" s="252">
        <v>12</v>
      </c>
      <c r="T19" s="252">
        <v>26</v>
      </c>
      <c r="U19" s="252">
        <v>9</v>
      </c>
      <c r="V19" s="252">
        <v>14</v>
      </c>
      <c r="W19" s="252">
        <v>9</v>
      </c>
      <c r="X19" s="252"/>
      <c r="Y19" s="252"/>
      <c r="Z19" s="253">
        <f t="shared" si="3"/>
        <v>67</v>
      </c>
      <c r="AA19" s="253">
        <f t="shared" si="4"/>
        <v>30</v>
      </c>
      <c r="AB19" s="253">
        <f t="shared" si="5"/>
        <v>37</v>
      </c>
      <c r="AC19" s="254">
        <v>2</v>
      </c>
      <c r="AD19" s="254">
        <v>0</v>
      </c>
      <c r="AE19" s="254"/>
      <c r="AF19" s="254"/>
      <c r="AG19" s="254"/>
      <c r="AH19" s="254"/>
      <c r="AI19" s="254"/>
      <c r="AJ19" s="254"/>
      <c r="AK19" s="255">
        <f t="shared" si="0"/>
        <v>2</v>
      </c>
      <c r="AL19" s="255">
        <f t="shared" si="0"/>
        <v>0</v>
      </c>
      <c r="AM19" s="255">
        <f t="shared" si="1"/>
        <v>2</v>
      </c>
      <c r="AN19" s="256">
        <v>1</v>
      </c>
      <c r="AO19" s="256">
        <v>1</v>
      </c>
      <c r="AP19" s="256">
        <v>1</v>
      </c>
      <c r="AQ19" s="256"/>
      <c r="AR19" s="257">
        <f t="shared" si="2"/>
        <v>3</v>
      </c>
      <c r="AS19" s="258"/>
      <c r="AT19" s="258"/>
      <c r="AU19" s="422" t="s">
        <v>1184</v>
      </c>
      <c r="AV19" s="422" t="s">
        <v>1185</v>
      </c>
      <c r="AW19" s="422" t="s">
        <v>1186</v>
      </c>
      <c r="AX19" s="264"/>
      <c r="AY19" s="248"/>
    </row>
    <row r="20" spans="1:51" s="249" customFormat="1" ht="14.1" customHeight="1">
      <c r="A20" s="250"/>
      <c r="B20" s="250"/>
      <c r="C20" s="235"/>
      <c r="D20" s="221" t="s">
        <v>832</v>
      </c>
      <c r="E20" s="221" t="s">
        <v>831</v>
      </c>
      <c r="F20" s="272" t="s">
        <v>297</v>
      </c>
      <c r="G20" s="272" t="s">
        <v>297</v>
      </c>
      <c r="H20" s="221" t="s">
        <v>807</v>
      </c>
      <c r="I20" s="221" t="s">
        <v>807</v>
      </c>
      <c r="J20" s="222" t="s">
        <v>298</v>
      </c>
      <c r="K20" s="222" t="s">
        <v>299</v>
      </c>
      <c r="L20" s="222" t="s">
        <v>300</v>
      </c>
      <c r="M20" s="221" t="s">
        <v>833</v>
      </c>
      <c r="N20" s="221" t="s">
        <v>834</v>
      </c>
      <c r="O20" s="211" t="s">
        <v>809</v>
      </c>
      <c r="P20" s="251">
        <v>143</v>
      </c>
      <c r="Q20" s="251">
        <v>57</v>
      </c>
      <c r="R20" s="273">
        <v>158</v>
      </c>
      <c r="S20" s="273">
        <v>61</v>
      </c>
      <c r="T20" s="273">
        <v>147</v>
      </c>
      <c r="U20" s="273">
        <v>76</v>
      </c>
      <c r="V20" s="273">
        <v>107</v>
      </c>
      <c r="W20" s="273">
        <v>68</v>
      </c>
      <c r="X20" s="273"/>
      <c r="Y20" s="273"/>
      <c r="Z20" s="253">
        <f t="shared" si="3"/>
        <v>412</v>
      </c>
      <c r="AA20" s="253">
        <f t="shared" si="4"/>
        <v>205</v>
      </c>
      <c r="AB20" s="253">
        <f t="shared" si="5"/>
        <v>207</v>
      </c>
      <c r="AC20" s="274">
        <v>15</v>
      </c>
      <c r="AD20" s="274">
        <v>4</v>
      </c>
      <c r="AE20" s="274">
        <v>8</v>
      </c>
      <c r="AF20" s="274">
        <v>4</v>
      </c>
      <c r="AG20" s="274"/>
      <c r="AH20" s="274"/>
      <c r="AI20" s="274"/>
      <c r="AJ20" s="274"/>
      <c r="AK20" s="255">
        <f t="shared" si="0"/>
        <v>23</v>
      </c>
      <c r="AL20" s="255">
        <f t="shared" si="0"/>
        <v>8</v>
      </c>
      <c r="AM20" s="255">
        <f t="shared" si="1"/>
        <v>15</v>
      </c>
      <c r="AN20" s="275">
        <v>4</v>
      </c>
      <c r="AO20" s="275">
        <v>6</v>
      </c>
      <c r="AP20" s="275">
        <v>4</v>
      </c>
      <c r="AQ20" s="275"/>
      <c r="AR20" s="257">
        <f t="shared" si="2"/>
        <v>14</v>
      </c>
      <c r="AS20" s="258"/>
      <c r="AT20" s="258"/>
      <c r="AU20" s="422"/>
      <c r="AV20" s="422"/>
      <c r="AW20" s="422"/>
      <c r="AX20" s="264"/>
      <c r="AY20" s="248"/>
    </row>
    <row r="21" spans="1:51" s="249" customFormat="1" ht="14.1" customHeight="1">
      <c r="A21" s="250"/>
      <c r="B21" s="250"/>
      <c r="C21" s="235"/>
      <c r="D21" s="221" t="s">
        <v>835</v>
      </c>
      <c r="E21" s="221" t="s">
        <v>836</v>
      </c>
      <c r="F21" s="221" t="s">
        <v>297</v>
      </c>
      <c r="G21" s="222" t="s">
        <v>297</v>
      </c>
      <c r="H21" s="222" t="s">
        <v>807</v>
      </c>
      <c r="I21" s="221" t="s">
        <v>807</v>
      </c>
      <c r="J21" s="222" t="s">
        <v>298</v>
      </c>
      <c r="K21" s="222" t="s">
        <v>299</v>
      </c>
      <c r="L21" s="222" t="s">
        <v>300</v>
      </c>
      <c r="M21" s="221" t="s">
        <v>826</v>
      </c>
      <c r="N21" s="221" t="s">
        <v>821</v>
      </c>
      <c r="O21" s="221" t="s">
        <v>809</v>
      </c>
      <c r="P21" s="251">
        <v>95</v>
      </c>
      <c r="Q21" s="251">
        <v>12</v>
      </c>
      <c r="R21" s="252">
        <v>98</v>
      </c>
      <c r="S21" s="252">
        <v>12</v>
      </c>
      <c r="T21" s="252">
        <v>63</v>
      </c>
      <c r="U21" s="252">
        <v>17</v>
      </c>
      <c r="V21" s="252">
        <v>59</v>
      </c>
      <c r="W21" s="252">
        <v>12</v>
      </c>
      <c r="X21" s="252">
        <v>27</v>
      </c>
      <c r="Y21" s="252">
        <v>4</v>
      </c>
      <c r="Z21" s="253">
        <f t="shared" si="3"/>
        <v>247</v>
      </c>
      <c r="AA21" s="253">
        <f t="shared" si="4"/>
        <v>45</v>
      </c>
      <c r="AB21" s="253">
        <f t="shared" si="5"/>
        <v>202</v>
      </c>
      <c r="AC21" s="254">
        <v>9</v>
      </c>
      <c r="AD21" s="254">
        <v>2</v>
      </c>
      <c r="AE21" s="254"/>
      <c r="AF21" s="254"/>
      <c r="AG21" s="254"/>
      <c r="AH21" s="254"/>
      <c r="AI21" s="254"/>
      <c r="AJ21" s="254"/>
      <c r="AK21" s="255">
        <f t="shared" si="0"/>
        <v>9</v>
      </c>
      <c r="AL21" s="255">
        <f t="shared" si="0"/>
        <v>2</v>
      </c>
      <c r="AM21" s="255">
        <f t="shared" si="1"/>
        <v>7</v>
      </c>
      <c r="AN21" s="256">
        <v>3</v>
      </c>
      <c r="AO21" s="256">
        <v>3</v>
      </c>
      <c r="AP21" s="256">
        <v>3</v>
      </c>
      <c r="AQ21" s="256">
        <v>2</v>
      </c>
      <c r="AR21" s="257">
        <f t="shared" si="2"/>
        <v>11</v>
      </c>
      <c r="AS21" s="258"/>
      <c r="AT21" s="258"/>
      <c r="AU21" s="422" t="s">
        <v>1187</v>
      </c>
      <c r="AV21" s="422" t="s">
        <v>1188</v>
      </c>
      <c r="AW21" s="422" t="s">
        <v>1189</v>
      </c>
      <c r="AX21" s="276"/>
      <c r="AY21" s="248"/>
    </row>
    <row r="22" spans="1:51" s="249" customFormat="1" ht="14.1" customHeight="1">
      <c r="A22" s="250"/>
      <c r="B22" s="250"/>
      <c r="C22" s="269"/>
      <c r="D22" s="221" t="s">
        <v>835</v>
      </c>
      <c r="E22" s="264" t="s">
        <v>836</v>
      </c>
      <c r="F22" s="221" t="s">
        <v>297</v>
      </c>
      <c r="G22" s="221" t="s">
        <v>297</v>
      </c>
      <c r="H22" s="221" t="s">
        <v>807</v>
      </c>
      <c r="I22" s="221" t="s">
        <v>807</v>
      </c>
      <c r="J22" s="222" t="s">
        <v>298</v>
      </c>
      <c r="K22" s="222" t="s">
        <v>299</v>
      </c>
      <c r="L22" s="222" t="s">
        <v>300</v>
      </c>
      <c r="M22" s="221" t="s">
        <v>826</v>
      </c>
      <c r="N22" s="221" t="s">
        <v>827</v>
      </c>
      <c r="O22" s="221" t="s">
        <v>809</v>
      </c>
      <c r="P22" s="251">
        <v>50</v>
      </c>
      <c r="Q22" s="251">
        <v>16</v>
      </c>
      <c r="R22" s="252">
        <v>55</v>
      </c>
      <c r="S22" s="252">
        <v>17</v>
      </c>
      <c r="T22" s="252">
        <v>64</v>
      </c>
      <c r="U22" s="252">
        <v>25</v>
      </c>
      <c r="V22" s="252">
        <v>47</v>
      </c>
      <c r="W22" s="252">
        <v>15</v>
      </c>
      <c r="X22" s="252">
        <v>44</v>
      </c>
      <c r="Y22" s="252">
        <v>14</v>
      </c>
      <c r="Z22" s="253">
        <f t="shared" si="3"/>
        <v>210</v>
      </c>
      <c r="AA22" s="253">
        <f t="shared" si="4"/>
        <v>71</v>
      </c>
      <c r="AB22" s="253">
        <f t="shared" si="5"/>
        <v>139</v>
      </c>
      <c r="AC22" s="254">
        <v>11</v>
      </c>
      <c r="AD22" s="254">
        <v>0</v>
      </c>
      <c r="AE22" s="254">
        <v>5</v>
      </c>
      <c r="AF22" s="254">
        <v>0</v>
      </c>
      <c r="AG22" s="254"/>
      <c r="AH22" s="254"/>
      <c r="AI22" s="254"/>
      <c r="AJ22" s="254"/>
      <c r="AK22" s="255">
        <f t="shared" ref="AK22:AL50" si="6">SUM(AC22,AE22,AG22,AI22,)</f>
        <v>16</v>
      </c>
      <c r="AL22" s="255">
        <f t="shared" si="6"/>
        <v>0</v>
      </c>
      <c r="AM22" s="255">
        <f t="shared" si="1"/>
        <v>16</v>
      </c>
      <c r="AN22" s="256">
        <v>2</v>
      </c>
      <c r="AO22" s="256">
        <v>2</v>
      </c>
      <c r="AP22" s="256">
        <v>2</v>
      </c>
      <c r="AQ22" s="256">
        <v>2</v>
      </c>
      <c r="AR22" s="257">
        <f t="shared" si="2"/>
        <v>8</v>
      </c>
      <c r="AS22" s="258"/>
      <c r="AT22" s="258"/>
      <c r="AU22" s="422"/>
      <c r="AV22" s="422"/>
      <c r="AW22" s="422"/>
      <c r="AX22" s="264"/>
      <c r="AY22" s="248"/>
    </row>
    <row r="23" spans="1:51" s="249" customFormat="1" ht="14.1" customHeight="1">
      <c r="A23" s="250"/>
      <c r="B23" s="250"/>
      <c r="C23" s="235"/>
      <c r="D23" s="221" t="s">
        <v>835</v>
      </c>
      <c r="E23" s="221" t="s">
        <v>836</v>
      </c>
      <c r="F23" s="221" t="s">
        <v>297</v>
      </c>
      <c r="G23" s="221" t="s">
        <v>297</v>
      </c>
      <c r="H23" s="222" t="s">
        <v>807</v>
      </c>
      <c r="I23" s="221" t="s">
        <v>807</v>
      </c>
      <c r="J23" s="222" t="s">
        <v>298</v>
      </c>
      <c r="K23" s="222" t="s">
        <v>299</v>
      </c>
      <c r="L23" s="222" t="s">
        <v>300</v>
      </c>
      <c r="M23" s="221" t="s">
        <v>826</v>
      </c>
      <c r="N23" s="221" t="s">
        <v>822</v>
      </c>
      <c r="O23" s="221" t="s">
        <v>809</v>
      </c>
      <c r="P23" s="251">
        <v>30</v>
      </c>
      <c r="Q23" s="251">
        <v>13</v>
      </c>
      <c r="R23" s="252">
        <v>42</v>
      </c>
      <c r="S23" s="458">
        <v>14</v>
      </c>
      <c r="T23" s="458">
        <v>35</v>
      </c>
      <c r="U23" s="458">
        <v>15</v>
      </c>
      <c r="V23" s="252"/>
      <c r="W23" s="252"/>
      <c r="X23" s="252"/>
      <c r="Y23" s="252"/>
      <c r="Z23" s="253">
        <f t="shared" si="3"/>
        <v>77</v>
      </c>
      <c r="AA23" s="253">
        <f t="shared" si="4"/>
        <v>29</v>
      </c>
      <c r="AB23" s="253">
        <f t="shared" si="5"/>
        <v>48</v>
      </c>
      <c r="AC23" s="254">
        <v>21</v>
      </c>
      <c r="AD23" s="254">
        <v>5</v>
      </c>
      <c r="AE23" s="254"/>
      <c r="AF23" s="254"/>
      <c r="AG23" s="254"/>
      <c r="AH23" s="254"/>
      <c r="AI23" s="254"/>
      <c r="AJ23" s="254"/>
      <c r="AK23" s="255">
        <f t="shared" si="6"/>
        <v>21</v>
      </c>
      <c r="AL23" s="255">
        <f t="shared" si="6"/>
        <v>5</v>
      </c>
      <c r="AM23" s="255">
        <f t="shared" si="1"/>
        <v>16</v>
      </c>
      <c r="AN23" s="256">
        <v>1</v>
      </c>
      <c r="AO23" s="256">
        <v>1</v>
      </c>
      <c r="AP23" s="256"/>
      <c r="AQ23" s="256"/>
      <c r="AR23" s="257">
        <f t="shared" si="2"/>
        <v>2</v>
      </c>
      <c r="AS23" s="258"/>
      <c r="AT23" s="258"/>
      <c r="AU23" s="422"/>
      <c r="AV23" s="422"/>
      <c r="AW23" s="422"/>
      <c r="AX23" s="264"/>
      <c r="AY23" s="248"/>
    </row>
    <row r="24" spans="1:51" s="249" customFormat="1" ht="14.1" customHeight="1">
      <c r="A24" s="250"/>
      <c r="B24" s="250"/>
      <c r="C24" s="235"/>
      <c r="D24" s="221" t="s">
        <v>800</v>
      </c>
      <c r="E24" s="221" t="s">
        <v>837</v>
      </c>
      <c r="F24" s="221" t="s">
        <v>297</v>
      </c>
      <c r="G24" s="221" t="s">
        <v>297</v>
      </c>
      <c r="H24" s="221" t="s">
        <v>807</v>
      </c>
      <c r="I24" s="221" t="s">
        <v>807</v>
      </c>
      <c r="J24" s="265" t="s">
        <v>298</v>
      </c>
      <c r="K24" s="265" t="s">
        <v>299</v>
      </c>
      <c r="L24" s="265" t="s">
        <v>300</v>
      </c>
      <c r="M24" s="221" t="s">
        <v>826</v>
      </c>
      <c r="N24" s="221" t="s">
        <v>827</v>
      </c>
      <c r="O24" s="221" t="s">
        <v>809</v>
      </c>
      <c r="P24" s="251">
        <v>23</v>
      </c>
      <c r="Q24" s="251">
        <v>3</v>
      </c>
      <c r="R24" s="252">
        <v>24</v>
      </c>
      <c r="S24" s="252">
        <v>3</v>
      </c>
      <c r="T24" s="252">
        <v>33</v>
      </c>
      <c r="U24" s="252">
        <v>7</v>
      </c>
      <c r="V24" s="252">
        <v>19</v>
      </c>
      <c r="W24" s="252">
        <v>1</v>
      </c>
      <c r="X24" s="252">
        <v>7</v>
      </c>
      <c r="Y24" s="252">
        <v>0</v>
      </c>
      <c r="Z24" s="253">
        <f t="shared" si="3"/>
        <v>83</v>
      </c>
      <c r="AA24" s="253">
        <f t="shared" si="4"/>
        <v>11</v>
      </c>
      <c r="AB24" s="253">
        <f t="shared" si="5"/>
        <v>72</v>
      </c>
      <c r="AC24" s="254">
        <v>1</v>
      </c>
      <c r="AD24" s="254">
        <v>0</v>
      </c>
      <c r="AE24" s="254"/>
      <c r="AF24" s="254"/>
      <c r="AG24" s="254">
        <v>1</v>
      </c>
      <c r="AH24" s="254">
        <v>0</v>
      </c>
      <c r="AI24" s="254"/>
      <c r="AJ24" s="254"/>
      <c r="AK24" s="255">
        <f t="shared" si="6"/>
        <v>2</v>
      </c>
      <c r="AL24" s="255">
        <f t="shared" si="6"/>
        <v>0</v>
      </c>
      <c r="AM24" s="255">
        <f t="shared" si="1"/>
        <v>2</v>
      </c>
      <c r="AN24" s="256">
        <v>1</v>
      </c>
      <c r="AO24" s="256">
        <v>1</v>
      </c>
      <c r="AP24" s="256">
        <v>1</v>
      </c>
      <c r="AQ24" s="256">
        <v>1</v>
      </c>
      <c r="AR24" s="257">
        <f t="shared" si="2"/>
        <v>4</v>
      </c>
      <c r="AS24" s="258"/>
      <c r="AT24" s="258"/>
      <c r="AU24" s="422" t="s">
        <v>1190</v>
      </c>
      <c r="AV24" s="422"/>
      <c r="AW24" s="422" t="s">
        <v>1191</v>
      </c>
      <c r="AX24" s="264"/>
      <c r="AY24" s="248"/>
    </row>
    <row r="25" spans="1:51" s="249" customFormat="1" ht="14.1" customHeight="1">
      <c r="A25" s="250"/>
      <c r="B25" s="250"/>
      <c r="C25" s="235"/>
      <c r="D25" s="221" t="s">
        <v>330</v>
      </c>
      <c r="E25" s="221" t="s">
        <v>838</v>
      </c>
      <c r="F25" s="221" t="s">
        <v>297</v>
      </c>
      <c r="G25" s="261" t="s">
        <v>297</v>
      </c>
      <c r="H25" s="222" t="s">
        <v>535</v>
      </c>
      <c r="I25" s="221" t="s">
        <v>535</v>
      </c>
      <c r="J25" s="222" t="s">
        <v>676</v>
      </c>
      <c r="K25" s="222" t="s">
        <v>353</v>
      </c>
      <c r="L25" s="222" t="s">
        <v>300</v>
      </c>
      <c r="M25" s="221" t="s">
        <v>826</v>
      </c>
      <c r="N25" s="221" t="s">
        <v>821</v>
      </c>
      <c r="O25" s="221" t="s">
        <v>809</v>
      </c>
      <c r="P25" s="251">
        <v>22</v>
      </c>
      <c r="Q25" s="251">
        <v>2</v>
      </c>
      <c r="R25" s="252">
        <v>22</v>
      </c>
      <c r="S25" s="252">
        <v>2</v>
      </c>
      <c r="T25" s="252">
        <v>51</v>
      </c>
      <c r="U25" s="252">
        <v>2</v>
      </c>
      <c r="V25" s="252">
        <v>14</v>
      </c>
      <c r="W25" s="252">
        <v>0</v>
      </c>
      <c r="X25" s="252">
        <v>23</v>
      </c>
      <c r="Y25" s="252">
        <v>1</v>
      </c>
      <c r="Z25" s="253">
        <f t="shared" si="3"/>
        <v>110</v>
      </c>
      <c r="AA25" s="253">
        <f t="shared" si="4"/>
        <v>5</v>
      </c>
      <c r="AB25" s="253">
        <f t="shared" si="5"/>
        <v>105</v>
      </c>
      <c r="AC25" s="254"/>
      <c r="AD25" s="254"/>
      <c r="AE25" s="254"/>
      <c r="AF25" s="254"/>
      <c r="AG25" s="254"/>
      <c r="AH25" s="254"/>
      <c r="AI25" s="254"/>
      <c r="AJ25" s="254"/>
      <c r="AK25" s="255">
        <f t="shared" si="6"/>
        <v>0</v>
      </c>
      <c r="AL25" s="255">
        <f t="shared" si="6"/>
        <v>0</v>
      </c>
      <c r="AM25" s="255">
        <f t="shared" si="1"/>
        <v>0</v>
      </c>
      <c r="AN25" s="256">
        <v>1</v>
      </c>
      <c r="AO25" s="256">
        <v>2</v>
      </c>
      <c r="AP25" s="256">
        <v>1</v>
      </c>
      <c r="AQ25" s="256">
        <v>1</v>
      </c>
      <c r="AR25" s="257">
        <f t="shared" si="2"/>
        <v>5</v>
      </c>
      <c r="AS25" s="258"/>
      <c r="AT25" s="258"/>
      <c r="AU25" s="422" t="s">
        <v>1192</v>
      </c>
      <c r="AV25" s="422"/>
      <c r="AW25" s="422" t="s">
        <v>1193</v>
      </c>
      <c r="AX25" s="264"/>
      <c r="AY25" s="248"/>
    </row>
    <row r="26" spans="1:51" s="249" customFormat="1" ht="14.1" customHeight="1">
      <c r="A26" s="250"/>
      <c r="B26" s="250"/>
      <c r="C26" s="235"/>
      <c r="D26" s="221" t="s">
        <v>330</v>
      </c>
      <c r="E26" s="221" t="s">
        <v>838</v>
      </c>
      <c r="F26" s="221" t="s">
        <v>297</v>
      </c>
      <c r="G26" s="221" t="s">
        <v>297</v>
      </c>
      <c r="H26" s="221" t="s">
        <v>535</v>
      </c>
      <c r="I26" s="221" t="s">
        <v>535</v>
      </c>
      <c r="J26" s="222" t="s">
        <v>676</v>
      </c>
      <c r="K26" s="222" t="s">
        <v>353</v>
      </c>
      <c r="L26" s="222" t="s">
        <v>300</v>
      </c>
      <c r="M26" s="221" t="s">
        <v>826</v>
      </c>
      <c r="N26" s="221" t="s">
        <v>822</v>
      </c>
      <c r="O26" s="221" t="s">
        <v>809</v>
      </c>
      <c r="P26" s="251">
        <v>25</v>
      </c>
      <c r="Q26" s="251">
        <v>8</v>
      </c>
      <c r="R26" s="252">
        <v>35</v>
      </c>
      <c r="S26" s="252">
        <v>8</v>
      </c>
      <c r="T26" s="252">
        <v>63</v>
      </c>
      <c r="U26" s="252">
        <v>13</v>
      </c>
      <c r="V26" s="252">
        <v>103</v>
      </c>
      <c r="W26" s="252">
        <v>37</v>
      </c>
      <c r="X26" s="252"/>
      <c r="Y26" s="252"/>
      <c r="Z26" s="253">
        <f t="shared" si="3"/>
        <v>201</v>
      </c>
      <c r="AA26" s="253">
        <f t="shared" si="4"/>
        <v>58</v>
      </c>
      <c r="AB26" s="253">
        <f t="shared" si="5"/>
        <v>143</v>
      </c>
      <c r="AC26" s="254">
        <v>17</v>
      </c>
      <c r="AD26" s="254">
        <v>2</v>
      </c>
      <c r="AE26" s="254">
        <v>19</v>
      </c>
      <c r="AF26" s="254">
        <v>6</v>
      </c>
      <c r="AG26" s="254"/>
      <c r="AH26" s="254"/>
      <c r="AI26" s="254"/>
      <c r="AJ26" s="254"/>
      <c r="AK26" s="255">
        <f t="shared" si="6"/>
        <v>36</v>
      </c>
      <c r="AL26" s="255">
        <f t="shared" si="6"/>
        <v>8</v>
      </c>
      <c r="AM26" s="255">
        <f t="shared" si="1"/>
        <v>28</v>
      </c>
      <c r="AN26" s="256">
        <v>1</v>
      </c>
      <c r="AO26" s="256">
        <v>2</v>
      </c>
      <c r="AP26" s="256">
        <v>2</v>
      </c>
      <c r="AQ26" s="256"/>
      <c r="AR26" s="257">
        <f t="shared" si="2"/>
        <v>5</v>
      </c>
      <c r="AS26" s="258"/>
      <c r="AT26" s="258"/>
      <c r="AU26" s="422"/>
      <c r="AV26" s="422"/>
      <c r="AW26" s="422"/>
      <c r="AX26" s="264"/>
      <c r="AY26" s="248"/>
    </row>
    <row r="27" spans="1:51" s="249" customFormat="1" ht="14.1" customHeight="1">
      <c r="A27" s="250"/>
      <c r="B27" s="250"/>
      <c r="C27" s="235"/>
      <c r="D27" s="221" t="s">
        <v>337</v>
      </c>
      <c r="E27" s="221" t="s">
        <v>338</v>
      </c>
      <c r="F27" s="221" t="s">
        <v>297</v>
      </c>
      <c r="G27" s="221" t="s">
        <v>297</v>
      </c>
      <c r="H27" s="221" t="s">
        <v>807</v>
      </c>
      <c r="I27" s="221" t="s">
        <v>807</v>
      </c>
      <c r="J27" s="222" t="s">
        <v>298</v>
      </c>
      <c r="K27" s="222" t="s">
        <v>299</v>
      </c>
      <c r="L27" s="222" t="s">
        <v>300</v>
      </c>
      <c r="M27" s="221" t="s">
        <v>833</v>
      </c>
      <c r="N27" s="221" t="s">
        <v>841</v>
      </c>
      <c r="O27" s="221" t="s">
        <v>840</v>
      </c>
      <c r="P27" s="251">
        <v>13</v>
      </c>
      <c r="Q27" s="251">
        <v>7</v>
      </c>
      <c r="R27" s="252">
        <v>13</v>
      </c>
      <c r="S27" s="252">
        <v>7</v>
      </c>
      <c r="T27" s="252">
        <v>11</v>
      </c>
      <c r="U27" s="252">
        <v>3</v>
      </c>
      <c r="V27" s="252">
        <v>7</v>
      </c>
      <c r="W27" s="252">
        <v>4</v>
      </c>
      <c r="X27" s="252"/>
      <c r="Y27" s="252"/>
      <c r="Z27" s="253">
        <f t="shared" si="3"/>
        <v>31</v>
      </c>
      <c r="AA27" s="253">
        <f t="shared" si="4"/>
        <v>14</v>
      </c>
      <c r="AB27" s="253">
        <f t="shared" si="5"/>
        <v>17</v>
      </c>
      <c r="AC27" s="254"/>
      <c r="AD27" s="254"/>
      <c r="AE27" s="254"/>
      <c r="AF27" s="254"/>
      <c r="AG27" s="254"/>
      <c r="AH27" s="254"/>
      <c r="AI27" s="254"/>
      <c r="AJ27" s="254"/>
      <c r="AK27" s="255">
        <f t="shared" si="6"/>
        <v>0</v>
      </c>
      <c r="AL27" s="255">
        <f t="shared" si="6"/>
        <v>0</v>
      </c>
      <c r="AM27" s="255">
        <f t="shared" si="1"/>
        <v>0</v>
      </c>
      <c r="AN27" s="256">
        <v>1</v>
      </c>
      <c r="AO27" s="256">
        <v>1</v>
      </c>
      <c r="AP27" s="256">
        <v>1</v>
      </c>
      <c r="AQ27" s="256"/>
      <c r="AR27" s="257">
        <f t="shared" si="2"/>
        <v>3</v>
      </c>
      <c r="AS27" s="258"/>
      <c r="AT27" s="258"/>
      <c r="AU27" s="422"/>
      <c r="AV27" s="422"/>
      <c r="AW27" s="259"/>
      <c r="AX27" s="264"/>
      <c r="AY27" s="248"/>
    </row>
    <row r="28" spans="1:51" s="249" customFormat="1" ht="14.1" customHeight="1">
      <c r="A28" s="250"/>
      <c r="B28" s="250"/>
      <c r="C28" s="235"/>
      <c r="D28" s="221" t="s">
        <v>337</v>
      </c>
      <c r="E28" s="221" t="s">
        <v>338</v>
      </c>
      <c r="F28" s="221" t="s">
        <v>297</v>
      </c>
      <c r="G28" s="221" t="s">
        <v>297</v>
      </c>
      <c r="H28" s="222" t="s">
        <v>807</v>
      </c>
      <c r="I28" s="221" t="s">
        <v>807</v>
      </c>
      <c r="J28" s="265" t="s">
        <v>298</v>
      </c>
      <c r="K28" s="265" t="s">
        <v>299</v>
      </c>
      <c r="L28" s="265" t="s">
        <v>300</v>
      </c>
      <c r="M28" s="221" t="s">
        <v>833</v>
      </c>
      <c r="N28" s="221" t="s">
        <v>839</v>
      </c>
      <c r="O28" s="221" t="s">
        <v>840</v>
      </c>
      <c r="P28" s="251">
        <v>54</v>
      </c>
      <c r="Q28" s="251">
        <v>22</v>
      </c>
      <c r="R28" s="252">
        <v>54</v>
      </c>
      <c r="S28" s="252">
        <v>22</v>
      </c>
      <c r="T28" s="252">
        <v>41</v>
      </c>
      <c r="U28" s="252">
        <v>9</v>
      </c>
      <c r="V28" s="252">
        <v>35</v>
      </c>
      <c r="W28" s="252">
        <v>17</v>
      </c>
      <c r="X28" s="252">
        <v>37</v>
      </c>
      <c r="Y28" s="252">
        <v>8</v>
      </c>
      <c r="Z28" s="253">
        <f t="shared" si="3"/>
        <v>167</v>
      </c>
      <c r="AA28" s="253">
        <f t="shared" si="4"/>
        <v>56</v>
      </c>
      <c r="AB28" s="253">
        <f t="shared" si="5"/>
        <v>111</v>
      </c>
      <c r="AC28" s="254"/>
      <c r="AD28" s="254"/>
      <c r="AE28" s="254">
        <v>2</v>
      </c>
      <c r="AF28" s="254">
        <v>1</v>
      </c>
      <c r="AG28" s="254"/>
      <c r="AH28" s="254"/>
      <c r="AI28" s="254">
        <v>1</v>
      </c>
      <c r="AJ28" s="254">
        <v>0</v>
      </c>
      <c r="AK28" s="255">
        <f t="shared" si="6"/>
        <v>3</v>
      </c>
      <c r="AL28" s="255">
        <f t="shared" si="6"/>
        <v>1</v>
      </c>
      <c r="AM28" s="255">
        <f t="shared" si="1"/>
        <v>2</v>
      </c>
      <c r="AN28" s="256">
        <v>2</v>
      </c>
      <c r="AO28" s="256">
        <v>2</v>
      </c>
      <c r="AP28" s="256">
        <v>2</v>
      </c>
      <c r="AQ28" s="256">
        <v>2</v>
      </c>
      <c r="AR28" s="257">
        <f t="shared" si="2"/>
        <v>8</v>
      </c>
      <c r="AS28" s="258"/>
      <c r="AT28" s="258"/>
      <c r="AU28" s="422" t="s">
        <v>973</v>
      </c>
      <c r="AV28" s="422" t="s">
        <v>974</v>
      </c>
      <c r="AW28" s="259" t="s">
        <v>1194</v>
      </c>
      <c r="AX28" s="264"/>
      <c r="AY28" s="248"/>
    </row>
    <row r="29" spans="1:51" s="249" customFormat="1" ht="14.1" customHeight="1">
      <c r="A29" s="250"/>
      <c r="B29" s="250"/>
      <c r="C29" s="235"/>
      <c r="D29" s="221" t="s">
        <v>410</v>
      </c>
      <c r="E29" s="221" t="s">
        <v>411</v>
      </c>
      <c r="F29" s="221" t="s">
        <v>297</v>
      </c>
      <c r="G29" s="221" t="s">
        <v>297</v>
      </c>
      <c r="H29" s="221" t="s">
        <v>842</v>
      </c>
      <c r="I29" s="221" t="s">
        <v>412</v>
      </c>
      <c r="J29" s="221" t="s">
        <v>676</v>
      </c>
      <c r="K29" s="221" t="s">
        <v>353</v>
      </c>
      <c r="L29" s="221" t="s">
        <v>300</v>
      </c>
      <c r="M29" s="221" t="s">
        <v>826</v>
      </c>
      <c r="N29" s="221" t="s">
        <v>821</v>
      </c>
      <c r="O29" s="221" t="s">
        <v>840</v>
      </c>
      <c r="P29" s="251">
        <v>38</v>
      </c>
      <c r="Q29" s="251">
        <v>15</v>
      </c>
      <c r="R29" s="252">
        <v>38</v>
      </c>
      <c r="S29" s="252">
        <v>15</v>
      </c>
      <c r="T29" s="252">
        <v>29</v>
      </c>
      <c r="U29" s="252">
        <v>17</v>
      </c>
      <c r="V29" s="252">
        <v>13</v>
      </c>
      <c r="W29" s="252">
        <v>2</v>
      </c>
      <c r="X29" s="252">
        <v>27</v>
      </c>
      <c r="Y29" s="252">
        <v>9</v>
      </c>
      <c r="Z29" s="253">
        <f t="shared" si="3"/>
        <v>107</v>
      </c>
      <c r="AA29" s="253">
        <f t="shared" si="4"/>
        <v>43</v>
      </c>
      <c r="AB29" s="253">
        <f t="shared" si="5"/>
        <v>64</v>
      </c>
      <c r="AC29" s="254"/>
      <c r="AD29" s="254"/>
      <c r="AE29" s="254">
        <v>1</v>
      </c>
      <c r="AF29" s="254">
        <v>0</v>
      </c>
      <c r="AG29" s="254"/>
      <c r="AH29" s="254"/>
      <c r="AI29" s="254"/>
      <c r="AJ29" s="254"/>
      <c r="AK29" s="255">
        <f t="shared" si="6"/>
        <v>1</v>
      </c>
      <c r="AL29" s="255">
        <f t="shared" si="6"/>
        <v>0</v>
      </c>
      <c r="AM29" s="255">
        <f t="shared" si="1"/>
        <v>1</v>
      </c>
      <c r="AN29" s="256">
        <v>1</v>
      </c>
      <c r="AO29" s="256">
        <v>1</v>
      </c>
      <c r="AP29" s="256">
        <v>1</v>
      </c>
      <c r="AQ29" s="256">
        <v>1</v>
      </c>
      <c r="AR29" s="257">
        <f t="shared" si="2"/>
        <v>4</v>
      </c>
      <c r="AS29" s="258"/>
      <c r="AT29" s="258"/>
      <c r="AU29" s="422" t="s">
        <v>1018</v>
      </c>
      <c r="AV29" s="422" t="s">
        <v>1019</v>
      </c>
      <c r="AW29" s="259" t="s">
        <v>1195</v>
      </c>
      <c r="AX29" s="264"/>
      <c r="AY29" s="248"/>
    </row>
    <row r="30" spans="1:51" s="249" customFormat="1" ht="14.1" customHeight="1">
      <c r="A30" s="250"/>
      <c r="B30" s="250"/>
      <c r="C30" s="235"/>
      <c r="D30" s="221" t="s">
        <v>843</v>
      </c>
      <c r="E30" s="221" t="s">
        <v>414</v>
      </c>
      <c r="F30" s="221" t="s">
        <v>297</v>
      </c>
      <c r="G30" s="221" t="s">
        <v>297</v>
      </c>
      <c r="H30" s="222" t="s">
        <v>844</v>
      </c>
      <c r="I30" s="221" t="s">
        <v>416</v>
      </c>
      <c r="J30" s="265" t="s">
        <v>298</v>
      </c>
      <c r="K30" s="265" t="s">
        <v>299</v>
      </c>
      <c r="L30" s="265" t="s">
        <v>300</v>
      </c>
      <c r="M30" s="221" t="s">
        <v>811</v>
      </c>
      <c r="N30" s="221" t="s">
        <v>303</v>
      </c>
      <c r="O30" s="221" t="s">
        <v>840</v>
      </c>
      <c r="P30" s="251">
        <v>50</v>
      </c>
      <c r="Q30" s="251">
        <v>25</v>
      </c>
      <c r="R30" s="252">
        <v>64</v>
      </c>
      <c r="S30" s="252">
        <v>27</v>
      </c>
      <c r="T30" s="252">
        <v>48</v>
      </c>
      <c r="U30" s="252">
        <v>33</v>
      </c>
      <c r="V30" s="252">
        <v>61</v>
      </c>
      <c r="W30" s="252">
        <v>33</v>
      </c>
      <c r="X30" s="252"/>
      <c r="Y30" s="252"/>
      <c r="Z30" s="253">
        <f t="shared" si="3"/>
        <v>173</v>
      </c>
      <c r="AA30" s="253">
        <f t="shared" si="4"/>
        <v>93</v>
      </c>
      <c r="AB30" s="253">
        <f t="shared" si="5"/>
        <v>80</v>
      </c>
      <c r="AC30" s="254">
        <v>25</v>
      </c>
      <c r="AD30" s="254">
        <v>3</v>
      </c>
      <c r="AE30" s="254">
        <v>2</v>
      </c>
      <c r="AF30" s="254">
        <v>0</v>
      </c>
      <c r="AG30" s="254"/>
      <c r="AH30" s="254"/>
      <c r="AI30" s="254"/>
      <c r="AJ30" s="254"/>
      <c r="AK30" s="255">
        <f t="shared" si="6"/>
        <v>27</v>
      </c>
      <c r="AL30" s="255">
        <f t="shared" si="6"/>
        <v>3</v>
      </c>
      <c r="AM30" s="255">
        <f t="shared" si="1"/>
        <v>24</v>
      </c>
      <c r="AN30" s="256">
        <v>3</v>
      </c>
      <c r="AO30" s="256">
        <v>2</v>
      </c>
      <c r="AP30" s="256">
        <v>2</v>
      </c>
      <c r="AQ30" s="256"/>
      <c r="AR30" s="257">
        <f t="shared" si="2"/>
        <v>7</v>
      </c>
      <c r="AS30" s="258"/>
      <c r="AT30" s="258"/>
      <c r="AU30" s="422" t="s">
        <v>1021</v>
      </c>
      <c r="AV30" s="422"/>
      <c r="AW30" s="259" t="s">
        <v>1196</v>
      </c>
      <c r="AX30" s="264"/>
      <c r="AY30" s="248"/>
    </row>
    <row r="31" spans="1:51" s="249" customFormat="1" ht="14.1" customHeight="1">
      <c r="A31" s="250"/>
      <c r="B31" s="250"/>
      <c r="C31" s="235"/>
      <c r="D31" s="221" t="s">
        <v>384</v>
      </c>
      <c r="E31" s="221" t="s">
        <v>845</v>
      </c>
      <c r="F31" s="221" t="s">
        <v>297</v>
      </c>
      <c r="G31" s="221" t="s">
        <v>297</v>
      </c>
      <c r="H31" s="221" t="s">
        <v>846</v>
      </c>
      <c r="I31" s="221" t="s">
        <v>387</v>
      </c>
      <c r="J31" s="222" t="s">
        <v>676</v>
      </c>
      <c r="K31" s="222" t="s">
        <v>353</v>
      </c>
      <c r="L31" s="222" t="s">
        <v>300</v>
      </c>
      <c r="M31" s="221" t="s">
        <v>811</v>
      </c>
      <c r="N31" s="221" t="s">
        <v>303</v>
      </c>
      <c r="O31" s="221" t="s">
        <v>809</v>
      </c>
      <c r="P31" s="251">
        <v>44</v>
      </c>
      <c r="Q31" s="251">
        <v>19</v>
      </c>
      <c r="R31" s="252">
        <v>46</v>
      </c>
      <c r="S31" s="252">
        <v>19</v>
      </c>
      <c r="T31" s="252">
        <v>52</v>
      </c>
      <c r="U31" s="252">
        <v>26</v>
      </c>
      <c r="V31" s="252">
        <v>58</v>
      </c>
      <c r="W31" s="252">
        <v>35</v>
      </c>
      <c r="X31" s="252"/>
      <c r="Y31" s="252"/>
      <c r="Z31" s="253">
        <f t="shared" si="3"/>
        <v>156</v>
      </c>
      <c r="AA31" s="253">
        <f t="shared" si="4"/>
        <v>80</v>
      </c>
      <c r="AB31" s="253">
        <f t="shared" si="5"/>
        <v>76</v>
      </c>
      <c r="AC31" s="254">
        <v>6</v>
      </c>
      <c r="AD31" s="254">
        <v>0</v>
      </c>
      <c r="AE31" s="254"/>
      <c r="AF31" s="254"/>
      <c r="AG31" s="254"/>
      <c r="AH31" s="254"/>
      <c r="AI31" s="254"/>
      <c r="AJ31" s="254"/>
      <c r="AK31" s="255">
        <f t="shared" si="6"/>
        <v>6</v>
      </c>
      <c r="AL31" s="255">
        <f t="shared" si="6"/>
        <v>0</v>
      </c>
      <c r="AM31" s="255">
        <f t="shared" si="1"/>
        <v>6</v>
      </c>
      <c r="AN31" s="256">
        <v>2</v>
      </c>
      <c r="AO31" s="256">
        <v>2</v>
      </c>
      <c r="AP31" s="256">
        <v>2</v>
      </c>
      <c r="AQ31" s="256"/>
      <c r="AR31" s="257">
        <f t="shared" si="2"/>
        <v>6</v>
      </c>
      <c r="AS31" s="258"/>
      <c r="AT31" s="258"/>
      <c r="AU31" s="422" t="s">
        <v>1197</v>
      </c>
      <c r="AV31" s="422" t="s">
        <v>1198</v>
      </c>
      <c r="AW31" s="259" t="s">
        <v>1199</v>
      </c>
      <c r="AX31" s="264"/>
      <c r="AY31" s="248"/>
    </row>
    <row r="32" spans="1:51" s="249" customFormat="1" ht="14.1" customHeight="1">
      <c r="A32" s="250"/>
      <c r="B32" s="250"/>
      <c r="C32" s="235"/>
      <c r="D32" s="221" t="s">
        <v>847</v>
      </c>
      <c r="E32" s="221" t="s">
        <v>600</v>
      </c>
      <c r="F32" s="221" t="s">
        <v>297</v>
      </c>
      <c r="G32" s="221" t="s">
        <v>297</v>
      </c>
      <c r="H32" s="222" t="s">
        <v>601</v>
      </c>
      <c r="I32" s="221" t="s">
        <v>601</v>
      </c>
      <c r="J32" s="222" t="s">
        <v>676</v>
      </c>
      <c r="K32" s="222" t="s">
        <v>353</v>
      </c>
      <c r="L32" s="222" t="s">
        <v>300</v>
      </c>
      <c r="M32" s="221" t="s">
        <v>811</v>
      </c>
      <c r="N32" s="221" t="s">
        <v>303</v>
      </c>
      <c r="O32" s="221" t="s">
        <v>840</v>
      </c>
      <c r="P32" s="251">
        <v>48</v>
      </c>
      <c r="Q32" s="251">
        <v>12</v>
      </c>
      <c r="R32" s="252">
        <v>50</v>
      </c>
      <c r="S32" s="252">
        <v>12</v>
      </c>
      <c r="T32" s="252">
        <v>50</v>
      </c>
      <c r="U32" s="252">
        <v>19</v>
      </c>
      <c r="V32" s="252">
        <v>43</v>
      </c>
      <c r="W32" s="252">
        <v>26</v>
      </c>
      <c r="X32" s="252"/>
      <c r="Y32" s="252"/>
      <c r="Z32" s="253">
        <f t="shared" si="3"/>
        <v>143</v>
      </c>
      <c r="AA32" s="253">
        <f t="shared" si="4"/>
        <v>57</v>
      </c>
      <c r="AB32" s="253">
        <f t="shared" si="5"/>
        <v>86</v>
      </c>
      <c r="AC32" s="254">
        <v>3</v>
      </c>
      <c r="AD32" s="254">
        <v>1</v>
      </c>
      <c r="AE32" s="254"/>
      <c r="AF32" s="254"/>
      <c r="AG32" s="254"/>
      <c r="AH32" s="254"/>
      <c r="AI32" s="254"/>
      <c r="AJ32" s="254"/>
      <c r="AK32" s="255">
        <f t="shared" si="6"/>
        <v>3</v>
      </c>
      <c r="AL32" s="255">
        <f t="shared" si="6"/>
        <v>1</v>
      </c>
      <c r="AM32" s="255">
        <f t="shared" si="1"/>
        <v>2</v>
      </c>
      <c r="AN32" s="256">
        <v>2</v>
      </c>
      <c r="AO32" s="256">
        <v>2</v>
      </c>
      <c r="AP32" s="256">
        <v>2</v>
      </c>
      <c r="AQ32" s="256"/>
      <c r="AR32" s="257">
        <f t="shared" si="2"/>
        <v>6</v>
      </c>
      <c r="AS32" s="258"/>
      <c r="AT32" s="258"/>
      <c r="AU32" s="422" t="s">
        <v>1113</v>
      </c>
      <c r="AV32" s="422" t="s">
        <v>1114</v>
      </c>
      <c r="AW32" s="259" t="s">
        <v>1200</v>
      </c>
      <c r="AX32" s="264"/>
      <c r="AY32" s="248"/>
    </row>
    <row r="33" spans="1:51" s="249" customFormat="1" ht="14.1" customHeight="1">
      <c r="A33" s="250"/>
      <c r="B33" s="250"/>
      <c r="C33" s="269"/>
      <c r="D33" s="221" t="s">
        <v>848</v>
      </c>
      <c r="E33" s="221" t="s">
        <v>399</v>
      </c>
      <c r="F33" s="221" t="s">
        <v>297</v>
      </c>
      <c r="G33" s="221" t="s">
        <v>297</v>
      </c>
      <c r="H33" s="221" t="s">
        <v>842</v>
      </c>
      <c r="I33" s="221" t="s">
        <v>842</v>
      </c>
      <c r="J33" s="222" t="s">
        <v>676</v>
      </c>
      <c r="K33" s="222" t="s">
        <v>353</v>
      </c>
      <c r="L33" s="222" t="s">
        <v>300</v>
      </c>
      <c r="M33" s="221" t="s">
        <v>811</v>
      </c>
      <c r="N33" s="221" t="s">
        <v>303</v>
      </c>
      <c r="O33" s="221" t="s">
        <v>840</v>
      </c>
      <c r="P33" s="251">
        <v>33</v>
      </c>
      <c r="Q33" s="251">
        <v>15</v>
      </c>
      <c r="R33" s="252">
        <v>37</v>
      </c>
      <c r="S33" s="252">
        <v>15</v>
      </c>
      <c r="T33" s="252">
        <v>45</v>
      </c>
      <c r="U33" s="252">
        <v>15</v>
      </c>
      <c r="V33" s="252">
        <v>41</v>
      </c>
      <c r="W33" s="252">
        <v>15</v>
      </c>
      <c r="X33" s="252"/>
      <c r="Y33" s="252"/>
      <c r="Z33" s="253">
        <f t="shared" si="3"/>
        <v>123</v>
      </c>
      <c r="AA33" s="253">
        <f t="shared" si="4"/>
        <v>45</v>
      </c>
      <c r="AB33" s="253">
        <f t="shared" si="5"/>
        <v>78</v>
      </c>
      <c r="AC33" s="254">
        <v>9</v>
      </c>
      <c r="AD33" s="254">
        <v>0</v>
      </c>
      <c r="AE33" s="254">
        <v>1</v>
      </c>
      <c r="AF33" s="254">
        <v>0</v>
      </c>
      <c r="AG33" s="254"/>
      <c r="AH33" s="254"/>
      <c r="AI33" s="254"/>
      <c r="AJ33" s="254"/>
      <c r="AK33" s="255">
        <f t="shared" si="6"/>
        <v>10</v>
      </c>
      <c r="AL33" s="255">
        <f t="shared" si="6"/>
        <v>0</v>
      </c>
      <c r="AM33" s="255">
        <f t="shared" si="1"/>
        <v>10</v>
      </c>
      <c r="AN33" s="256">
        <v>2</v>
      </c>
      <c r="AO33" s="256">
        <v>2</v>
      </c>
      <c r="AP33" s="256">
        <v>2</v>
      </c>
      <c r="AQ33" s="256"/>
      <c r="AR33" s="257">
        <f t="shared" si="2"/>
        <v>6</v>
      </c>
      <c r="AS33" s="258"/>
      <c r="AT33" s="258"/>
      <c r="AU33" s="423" t="s">
        <v>1011</v>
      </c>
      <c r="AV33" s="423" t="s">
        <v>1012</v>
      </c>
      <c r="AW33" s="277" t="s">
        <v>1201</v>
      </c>
      <c r="AX33" s="264"/>
      <c r="AY33" s="248"/>
    </row>
    <row r="34" spans="1:51" s="249" customFormat="1" ht="14.1" customHeight="1">
      <c r="A34" s="250"/>
      <c r="B34" s="250"/>
      <c r="C34" s="235"/>
      <c r="D34" s="221" t="s">
        <v>849</v>
      </c>
      <c r="E34" s="221" t="s">
        <v>850</v>
      </c>
      <c r="F34" s="221" t="s">
        <v>297</v>
      </c>
      <c r="G34" s="222" t="s">
        <v>297</v>
      </c>
      <c r="H34" s="222" t="s">
        <v>535</v>
      </c>
      <c r="I34" s="221" t="s">
        <v>535</v>
      </c>
      <c r="J34" s="222" t="s">
        <v>676</v>
      </c>
      <c r="K34" s="222" t="s">
        <v>353</v>
      </c>
      <c r="L34" s="222" t="s">
        <v>300</v>
      </c>
      <c r="M34" s="221" t="s">
        <v>811</v>
      </c>
      <c r="N34" s="221" t="s">
        <v>303</v>
      </c>
      <c r="O34" s="221" t="s">
        <v>809</v>
      </c>
      <c r="P34" s="251">
        <v>133</v>
      </c>
      <c r="Q34" s="251">
        <v>62</v>
      </c>
      <c r="R34" s="252">
        <v>136</v>
      </c>
      <c r="S34" s="252">
        <v>62</v>
      </c>
      <c r="T34" s="252">
        <v>106</v>
      </c>
      <c r="U34" s="252">
        <v>56</v>
      </c>
      <c r="V34" s="252">
        <v>129</v>
      </c>
      <c r="W34" s="252">
        <v>62</v>
      </c>
      <c r="X34" s="252"/>
      <c r="Y34" s="252"/>
      <c r="Z34" s="253">
        <f t="shared" si="3"/>
        <v>371</v>
      </c>
      <c r="AA34" s="253">
        <f t="shared" si="4"/>
        <v>180</v>
      </c>
      <c r="AB34" s="253">
        <f t="shared" si="5"/>
        <v>191</v>
      </c>
      <c r="AC34" s="254">
        <v>7</v>
      </c>
      <c r="AD34" s="254">
        <v>0</v>
      </c>
      <c r="AE34" s="254">
        <v>3</v>
      </c>
      <c r="AF34" s="254">
        <v>0</v>
      </c>
      <c r="AG34" s="254"/>
      <c r="AH34" s="254"/>
      <c r="AI34" s="254"/>
      <c r="AJ34" s="254"/>
      <c r="AK34" s="255">
        <f t="shared" si="6"/>
        <v>10</v>
      </c>
      <c r="AL34" s="255">
        <f t="shared" si="6"/>
        <v>0</v>
      </c>
      <c r="AM34" s="255">
        <f t="shared" si="1"/>
        <v>10</v>
      </c>
      <c r="AN34" s="256">
        <v>3</v>
      </c>
      <c r="AO34" s="256">
        <v>3</v>
      </c>
      <c r="AP34" s="256">
        <v>4</v>
      </c>
      <c r="AQ34" s="256"/>
      <c r="AR34" s="257">
        <f t="shared" si="2"/>
        <v>10</v>
      </c>
      <c r="AS34" s="258"/>
      <c r="AT34" s="258"/>
      <c r="AU34" s="277" t="s">
        <v>1077</v>
      </c>
      <c r="AV34" s="277" t="s">
        <v>1078</v>
      </c>
      <c r="AW34" s="277" t="s">
        <v>1079</v>
      </c>
      <c r="AX34" s="264"/>
      <c r="AY34" s="248"/>
    </row>
    <row r="35" spans="1:51" s="282" customFormat="1" ht="14.1" customHeight="1">
      <c r="A35" s="250"/>
      <c r="B35" s="250"/>
      <c r="C35" s="235"/>
      <c r="D35" s="221" t="s">
        <v>778</v>
      </c>
      <c r="E35" s="221" t="s">
        <v>1220</v>
      </c>
      <c r="F35" s="221" t="s">
        <v>297</v>
      </c>
      <c r="G35" s="222" t="s">
        <v>297</v>
      </c>
      <c r="H35" s="221" t="s">
        <v>851</v>
      </c>
      <c r="I35" s="222" t="s">
        <v>851</v>
      </c>
      <c r="J35" s="222" t="s">
        <v>676</v>
      </c>
      <c r="K35" s="222" t="s">
        <v>353</v>
      </c>
      <c r="L35" s="222" t="s">
        <v>300</v>
      </c>
      <c r="M35" s="221" t="s">
        <v>811</v>
      </c>
      <c r="N35" s="221" t="s">
        <v>303</v>
      </c>
      <c r="O35" s="221" t="s">
        <v>840</v>
      </c>
      <c r="P35" s="251">
        <v>71</v>
      </c>
      <c r="Q35" s="251">
        <v>33</v>
      </c>
      <c r="R35" s="278">
        <v>76</v>
      </c>
      <c r="S35" s="278">
        <v>34</v>
      </c>
      <c r="T35" s="278">
        <v>69</v>
      </c>
      <c r="U35" s="278">
        <v>32</v>
      </c>
      <c r="V35" s="278">
        <v>55</v>
      </c>
      <c r="W35" s="278">
        <v>32</v>
      </c>
      <c r="X35" s="278"/>
      <c r="Y35" s="278"/>
      <c r="Z35" s="253">
        <f t="shared" si="3"/>
        <v>200</v>
      </c>
      <c r="AA35" s="253">
        <f t="shared" si="4"/>
        <v>98</v>
      </c>
      <c r="AB35" s="253">
        <f t="shared" si="5"/>
        <v>102</v>
      </c>
      <c r="AC35" s="279">
        <v>11</v>
      </c>
      <c r="AD35" s="279">
        <v>2</v>
      </c>
      <c r="AE35" s="279">
        <v>2</v>
      </c>
      <c r="AF35" s="279">
        <v>0</v>
      </c>
      <c r="AG35" s="279"/>
      <c r="AH35" s="279"/>
      <c r="AI35" s="279"/>
      <c r="AJ35" s="279"/>
      <c r="AK35" s="255">
        <f t="shared" si="6"/>
        <v>13</v>
      </c>
      <c r="AL35" s="255">
        <f t="shared" si="6"/>
        <v>2</v>
      </c>
      <c r="AM35" s="255">
        <f t="shared" si="1"/>
        <v>11</v>
      </c>
      <c r="AN35" s="280">
        <v>3</v>
      </c>
      <c r="AO35" s="280">
        <v>2</v>
      </c>
      <c r="AP35" s="280">
        <v>2</v>
      </c>
      <c r="AQ35" s="280"/>
      <c r="AR35" s="257">
        <f t="shared" si="2"/>
        <v>7</v>
      </c>
      <c r="AS35" s="258"/>
      <c r="AT35" s="258"/>
      <c r="AU35" s="420" t="s">
        <v>1124</v>
      </c>
      <c r="AV35" s="424"/>
      <c r="AW35" s="420" t="s">
        <v>1125</v>
      </c>
      <c r="AX35" s="264"/>
      <c r="AY35" s="281"/>
    </row>
    <row r="36" spans="1:51" s="249" customFormat="1" ht="14.1" customHeight="1">
      <c r="A36" s="250"/>
      <c r="B36" s="250"/>
      <c r="C36" s="235"/>
      <c r="D36" s="221" t="s">
        <v>417</v>
      </c>
      <c r="E36" s="221" t="s">
        <v>418</v>
      </c>
      <c r="F36" s="221" t="s">
        <v>297</v>
      </c>
      <c r="G36" s="221" t="s">
        <v>297</v>
      </c>
      <c r="H36" s="222" t="s">
        <v>844</v>
      </c>
      <c r="I36" s="221" t="s">
        <v>852</v>
      </c>
      <c r="J36" s="222" t="s">
        <v>676</v>
      </c>
      <c r="K36" s="222" t="s">
        <v>353</v>
      </c>
      <c r="L36" s="222" t="s">
        <v>300</v>
      </c>
      <c r="M36" s="221" t="s">
        <v>811</v>
      </c>
      <c r="N36" s="221" t="s">
        <v>303</v>
      </c>
      <c r="O36" s="221" t="s">
        <v>840</v>
      </c>
      <c r="P36" s="251">
        <v>53</v>
      </c>
      <c r="Q36" s="251">
        <v>25</v>
      </c>
      <c r="R36" s="262">
        <v>56</v>
      </c>
      <c r="S36" s="262">
        <v>26</v>
      </c>
      <c r="T36" s="262">
        <v>46</v>
      </c>
      <c r="U36" s="262">
        <v>31</v>
      </c>
      <c r="V36" s="262">
        <v>20</v>
      </c>
      <c r="W36" s="262">
        <v>13</v>
      </c>
      <c r="X36" s="262"/>
      <c r="Y36" s="262"/>
      <c r="Z36" s="253">
        <f t="shared" si="3"/>
        <v>122</v>
      </c>
      <c r="AA36" s="253">
        <f t="shared" si="4"/>
        <v>70</v>
      </c>
      <c r="AB36" s="253">
        <f t="shared" si="5"/>
        <v>52</v>
      </c>
      <c r="AC36" s="254">
        <v>8</v>
      </c>
      <c r="AD36" s="254">
        <v>2</v>
      </c>
      <c r="AE36" s="254"/>
      <c r="AF36" s="254"/>
      <c r="AG36" s="254"/>
      <c r="AH36" s="254"/>
      <c r="AI36" s="254"/>
      <c r="AJ36" s="254"/>
      <c r="AK36" s="255">
        <f t="shared" si="6"/>
        <v>8</v>
      </c>
      <c r="AL36" s="255">
        <f t="shared" si="6"/>
        <v>2</v>
      </c>
      <c r="AM36" s="255">
        <f t="shared" si="1"/>
        <v>6</v>
      </c>
      <c r="AN36" s="283">
        <v>2</v>
      </c>
      <c r="AO36" s="283">
        <v>2</v>
      </c>
      <c r="AP36" s="283">
        <v>1</v>
      </c>
      <c r="AQ36" s="283"/>
      <c r="AR36" s="257">
        <f t="shared" si="2"/>
        <v>5</v>
      </c>
      <c r="AS36" s="258"/>
      <c r="AT36" s="258"/>
      <c r="AU36" s="277" t="s">
        <v>1023</v>
      </c>
      <c r="AV36" s="277"/>
      <c r="AW36" s="277" t="s">
        <v>1202</v>
      </c>
      <c r="AX36" s="264"/>
      <c r="AY36" s="248"/>
    </row>
    <row r="37" spans="1:51" s="249" customFormat="1" ht="14.1" customHeight="1">
      <c r="A37" s="250"/>
      <c r="B37" s="250"/>
      <c r="C37" s="235"/>
      <c r="D37" s="221" t="s">
        <v>595</v>
      </c>
      <c r="E37" s="221" t="s">
        <v>596</v>
      </c>
      <c r="F37" s="221" t="s">
        <v>297</v>
      </c>
      <c r="G37" s="221" t="s">
        <v>297</v>
      </c>
      <c r="H37" s="221" t="s">
        <v>587</v>
      </c>
      <c r="I37" s="221" t="s">
        <v>587</v>
      </c>
      <c r="J37" s="222" t="s">
        <v>676</v>
      </c>
      <c r="K37" s="222" t="s">
        <v>353</v>
      </c>
      <c r="L37" s="222" t="s">
        <v>300</v>
      </c>
      <c r="M37" s="221" t="s">
        <v>811</v>
      </c>
      <c r="N37" s="221" t="s">
        <v>303</v>
      </c>
      <c r="O37" s="221" t="s">
        <v>840</v>
      </c>
      <c r="P37" s="251">
        <v>59</v>
      </c>
      <c r="Q37" s="251">
        <v>28</v>
      </c>
      <c r="R37" s="252">
        <v>60</v>
      </c>
      <c r="S37" s="252">
        <v>28</v>
      </c>
      <c r="T37" s="252">
        <v>50</v>
      </c>
      <c r="U37" s="252">
        <v>24</v>
      </c>
      <c r="V37" s="252">
        <v>44</v>
      </c>
      <c r="W37" s="252">
        <v>23</v>
      </c>
      <c r="X37" s="252"/>
      <c r="Y37" s="252"/>
      <c r="Z37" s="253">
        <f t="shared" si="3"/>
        <v>154</v>
      </c>
      <c r="AA37" s="253">
        <f t="shared" si="4"/>
        <v>75</v>
      </c>
      <c r="AB37" s="253">
        <f t="shared" si="5"/>
        <v>79</v>
      </c>
      <c r="AC37" s="254">
        <v>1</v>
      </c>
      <c r="AD37" s="254">
        <v>0</v>
      </c>
      <c r="AE37" s="254"/>
      <c r="AF37" s="254"/>
      <c r="AG37" s="254"/>
      <c r="AH37" s="254"/>
      <c r="AI37" s="254"/>
      <c r="AJ37" s="254"/>
      <c r="AK37" s="255">
        <f t="shared" si="6"/>
        <v>1</v>
      </c>
      <c r="AL37" s="255">
        <f t="shared" si="6"/>
        <v>0</v>
      </c>
      <c r="AM37" s="255">
        <f t="shared" si="1"/>
        <v>1</v>
      </c>
      <c r="AN37" s="256">
        <v>2</v>
      </c>
      <c r="AO37" s="256">
        <v>2</v>
      </c>
      <c r="AP37" s="256">
        <v>2</v>
      </c>
      <c r="AQ37" s="256"/>
      <c r="AR37" s="257">
        <f t="shared" si="2"/>
        <v>6</v>
      </c>
      <c r="AS37" s="258"/>
      <c r="AT37" s="258"/>
      <c r="AU37" s="277" t="s">
        <v>1110</v>
      </c>
      <c r="AV37" s="277" t="s">
        <v>1111</v>
      </c>
      <c r="AW37" s="277" t="s">
        <v>1112</v>
      </c>
      <c r="AX37" s="222"/>
      <c r="AY37" s="248"/>
    </row>
    <row r="38" spans="1:51" s="249" customFormat="1" ht="14.1" customHeight="1">
      <c r="A38" s="250"/>
      <c r="B38" s="250"/>
      <c r="C38" s="235"/>
      <c r="D38" s="221" t="s">
        <v>591</v>
      </c>
      <c r="E38" s="221" t="s">
        <v>853</v>
      </c>
      <c r="F38" s="221" t="s">
        <v>297</v>
      </c>
      <c r="G38" s="221" t="s">
        <v>297</v>
      </c>
      <c r="H38" s="221" t="s">
        <v>587</v>
      </c>
      <c r="I38" s="221" t="s">
        <v>588</v>
      </c>
      <c r="J38" s="222" t="s">
        <v>676</v>
      </c>
      <c r="K38" s="222" t="s">
        <v>353</v>
      </c>
      <c r="L38" s="222" t="s">
        <v>300</v>
      </c>
      <c r="M38" s="221" t="s">
        <v>811</v>
      </c>
      <c r="N38" s="221" t="s">
        <v>303</v>
      </c>
      <c r="O38" s="221" t="s">
        <v>840</v>
      </c>
      <c r="P38" s="251">
        <v>30</v>
      </c>
      <c r="Q38" s="251">
        <v>13</v>
      </c>
      <c r="R38" s="252">
        <v>31</v>
      </c>
      <c r="S38" s="252">
        <v>14</v>
      </c>
      <c r="T38" s="252">
        <v>28</v>
      </c>
      <c r="U38" s="252">
        <v>11</v>
      </c>
      <c r="V38" s="252">
        <v>27</v>
      </c>
      <c r="W38" s="252">
        <v>11</v>
      </c>
      <c r="X38" s="252"/>
      <c r="Y38" s="252"/>
      <c r="Z38" s="253">
        <f t="shared" si="3"/>
        <v>86</v>
      </c>
      <c r="AA38" s="253">
        <f t="shared" si="4"/>
        <v>36</v>
      </c>
      <c r="AB38" s="253">
        <f t="shared" si="5"/>
        <v>50</v>
      </c>
      <c r="AC38" s="254">
        <v>4</v>
      </c>
      <c r="AD38" s="254">
        <v>1</v>
      </c>
      <c r="AE38" s="254"/>
      <c r="AF38" s="254"/>
      <c r="AG38" s="254"/>
      <c r="AH38" s="254"/>
      <c r="AI38" s="254"/>
      <c r="AJ38" s="254"/>
      <c r="AK38" s="255">
        <f t="shared" si="6"/>
        <v>4</v>
      </c>
      <c r="AL38" s="255">
        <f t="shared" si="6"/>
        <v>1</v>
      </c>
      <c r="AM38" s="255">
        <f t="shared" si="1"/>
        <v>3</v>
      </c>
      <c r="AN38" s="256">
        <v>1</v>
      </c>
      <c r="AO38" s="256">
        <v>1</v>
      </c>
      <c r="AP38" s="256">
        <v>1</v>
      </c>
      <c r="AQ38" s="256"/>
      <c r="AR38" s="257">
        <f t="shared" si="2"/>
        <v>3</v>
      </c>
      <c r="AS38" s="258"/>
      <c r="AT38" s="258"/>
      <c r="AU38" s="277" t="s">
        <v>1105</v>
      </c>
      <c r="AV38" s="277" t="s">
        <v>1106</v>
      </c>
      <c r="AW38" s="277" t="s">
        <v>1107</v>
      </c>
      <c r="AX38" s="222"/>
      <c r="AY38" s="248"/>
    </row>
    <row r="39" spans="1:51" s="249" customFormat="1" ht="14.1" customHeight="1">
      <c r="A39" s="250"/>
      <c r="B39" s="250"/>
      <c r="C39" s="235"/>
      <c r="D39" s="221" t="s">
        <v>692</v>
      </c>
      <c r="E39" s="264" t="s">
        <v>482</v>
      </c>
      <c r="F39" s="221" t="s">
        <v>297</v>
      </c>
      <c r="G39" s="221" t="s">
        <v>297</v>
      </c>
      <c r="H39" s="222" t="s">
        <v>483</v>
      </c>
      <c r="I39" s="221" t="s">
        <v>483</v>
      </c>
      <c r="J39" s="222" t="s">
        <v>676</v>
      </c>
      <c r="K39" s="222" t="s">
        <v>353</v>
      </c>
      <c r="L39" s="222" t="s">
        <v>300</v>
      </c>
      <c r="M39" s="221" t="s">
        <v>811</v>
      </c>
      <c r="N39" s="221" t="s">
        <v>303</v>
      </c>
      <c r="O39" s="221" t="s">
        <v>840</v>
      </c>
      <c r="P39" s="251">
        <v>66</v>
      </c>
      <c r="Q39" s="251">
        <v>36</v>
      </c>
      <c r="R39" s="252">
        <v>67</v>
      </c>
      <c r="S39" s="252">
        <v>36</v>
      </c>
      <c r="T39" s="252">
        <v>58</v>
      </c>
      <c r="U39" s="252">
        <v>35</v>
      </c>
      <c r="V39" s="252">
        <v>50</v>
      </c>
      <c r="W39" s="252">
        <v>31</v>
      </c>
      <c r="X39" s="252"/>
      <c r="Y39" s="252"/>
      <c r="Z39" s="253">
        <f t="shared" si="3"/>
        <v>175</v>
      </c>
      <c r="AA39" s="253">
        <f t="shared" si="4"/>
        <v>102</v>
      </c>
      <c r="AB39" s="253">
        <f t="shared" si="5"/>
        <v>73</v>
      </c>
      <c r="AC39" s="254">
        <v>1</v>
      </c>
      <c r="AD39" s="254">
        <v>0</v>
      </c>
      <c r="AE39" s="254">
        <v>1</v>
      </c>
      <c r="AF39" s="254">
        <v>1</v>
      </c>
      <c r="AG39" s="254"/>
      <c r="AH39" s="254"/>
      <c r="AI39" s="254"/>
      <c r="AJ39" s="254"/>
      <c r="AK39" s="255">
        <f t="shared" si="6"/>
        <v>2</v>
      </c>
      <c r="AL39" s="255">
        <f t="shared" si="6"/>
        <v>1</v>
      </c>
      <c r="AM39" s="255">
        <f t="shared" si="1"/>
        <v>1</v>
      </c>
      <c r="AN39" s="256">
        <v>2</v>
      </c>
      <c r="AO39" s="256">
        <v>2</v>
      </c>
      <c r="AP39" s="256">
        <v>2</v>
      </c>
      <c r="AQ39" s="256"/>
      <c r="AR39" s="257">
        <f t="shared" si="2"/>
        <v>6</v>
      </c>
      <c r="AS39" s="258"/>
      <c r="AT39" s="258"/>
      <c r="AU39" s="277" t="s">
        <v>1053</v>
      </c>
      <c r="AV39" s="277" t="s">
        <v>1054</v>
      </c>
      <c r="AW39" s="277" t="s">
        <v>1203</v>
      </c>
      <c r="AX39" s="222"/>
      <c r="AY39" s="248"/>
    </row>
    <row r="40" spans="1:51" s="249" customFormat="1" ht="14.1" customHeight="1">
      <c r="A40" s="250"/>
      <c r="B40" s="250"/>
      <c r="C40" s="235"/>
      <c r="D40" s="221" t="s">
        <v>438</v>
      </c>
      <c r="E40" s="264" t="s">
        <v>439</v>
      </c>
      <c r="F40" s="221" t="s">
        <v>297</v>
      </c>
      <c r="G40" s="221" t="s">
        <v>297</v>
      </c>
      <c r="H40" s="222" t="s">
        <v>854</v>
      </c>
      <c r="I40" s="221" t="s">
        <v>854</v>
      </c>
      <c r="J40" s="222" t="s">
        <v>676</v>
      </c>
      <c r="K40" s="222" t="s">
        <v>353</v>
      </c>
      <c r="L40" s="222" t="s">
        <v>300</v>
      </c>
      <c r="M40" s="221" t="s">
        <v>811</v>
      </c>
      <c r="N40" s="221" t="s">
        <v>303</v>
      </c>
      <c r="O40" s="221" t="s">
        <v>840</v>
      </c>
      <c r="P40" s="251">
        <v>110</v>
      </c>
      <c r="Q40" s="251">
        <v>53</v>
      </c>
      <c r="R40" s="252">
        <v>116</v>
      </c>
      <c r="S40" s="252">
        <v>53</v>
      </c>
      <c r="T40" s="252">
        <v>94</v>
      </c>
      <c r="U40" s="252">
        <v>53</v>
      </c>
      <c r="V40" s="252">
        <v>105</v>
      </c>
      <c r="W40" s="252">
        <v>55</v>
      </c>
      <c r="X40" s="252"/>
      <c r="Y40" s="252"/>
      <c r="Z40" s="253">
        <f t="shared" si="3"/>
        <v>315</v>
      </c>
      <c r="AA40" s="253">
        <f t="shared" si="4"/>
        <v>161</v>
      </c>
      <c r="AB40" s="253">
        <f t="shared" si="5"/>
        <v>154</v>
      </c>
      <c r="AC40" s="254">
        <v>7</v>
      </c>
      <c r="AD40" s="254">
        <v>0</v>
      </c>
      <c r="AE40" s="254"/>
      <c r="AF40" s="254"/>
      <c r="AG40" s="254"/>
      <c r="AH40" s="254"/>
      <c r="AI40" s="254"/>
      <c r="AJ40" s="254"/>
      <c r="AK40" s="255">
        <f t="shared" si="6"/>
        <v>7</v>
      </c>
      <c r="AL40" s="255">
        <f t="shared" si="6"/>
        <v>0</v>
      </c>
      <c r="AM40" s="255">
        <f t="shared" si="1"/>
        <v>7</v>
      </c>
      <c r="AN40" s="256">
        <v>3</v>
      </c>
      <c r="AO40" s="256">
        <v>3</v>
      </c>
      <c r="AP40" s="256">
        <v>3</v>
      </c>
      <c r="AQ40" s="256"/>
      <c r="AR40" s="257">
        <f t="shared" si="2"/>
        <v>9</v>
      </c>
      <c r="AS40" s="258"/>
      <c r="AT40" s="258"/>
      <c r="AU40" s="277" t="s">
        <v>1034</v>
      </c>
      <c r="AV40" s="277" t="s">
        <v>1037</v>
      </c>
      <c r="AW40" s="277" t="s">
        <v>1038</v>
      </c>
      <c r="AX40" s="222"/>
      <c r="AY40" s="248"/>
    </row>
    <row r="41" spans="1:51" s="249" customFormat="1" ht="14.1" customHeight="1">
      <c r="A41" s="250"/>
      <c r="B41" s="250"/>
      <c r="C41" s="235"/>
      <c r="D41" s="221" t="s">
        <v>690</v>
      </c>
      <c r="E41" s="264" t="s">
        <v>464</v>
      </c>
      <c r="F41" s="221" t="s">
        <v>297</v>
      </c>
      <c r="G41" s="221" t="s">
        <v>297</v>
      </c>
      <c r="H41" s="222" t="s">
        <v>855</v>
      </c>
      <c r="I41" s="221" t="s">
        <v>466</v>
      </c>
      <c r="J41" s="222" t="s">
        <v>676</v>
      </c>
      <c r="K41" s="222" t="s">
        <v>353</v>
      </c>
      <c r="L41" s="222" t="s">
        <v>300</v>
      </c>
      <c r="M41" s="221" t="s">
        <v>811</v>
      </c>
      <c r="N41" s="221" t="s">
        <v>303</v>
      </c>
      <c r="O41" s="221" t="s">
        <v>840</v>
      </c>
      <c r="P41" s="251">
        <v>35</v>
      </c>
      <c r="Q41" s="251">
        <v>18</v>
      </c>
      <c r="R41" s="252">
        <v>35</v>
      </c>
      <c r="S41" s="252">
        <v>18</v>
      </c>
      <c r="T41" s="252">
        <v>37</v>
      </c>
      <c r="U41" s="252">
        <v>21</v>
      </c>
      <c r="V41" s="252">
        <v>39</v>
      </c>
      <c r="W41" s="252">
        <v>19</v>
      </c>
      <c r="X41" s="252"/>
      <c r="Y41" s="252"/>
      <c r="Z41" s="253">
        <f t="shared" si="3"/>
        <v>111</v>
      </c>
      <c r="AA41" s="253">
        <f t="shared" si="4"/>
        <v>58</v>
      </c>
      <c r="AB41" s="253">
        <f t="shared" si="5"/>
        <v>53</v>
      </c>
      <c r="AC41" s="254"/>
      <c r="AD41" s="254"/>
      <c r="AE41" s="254"/>
      <c r="AF41" s="254"/>
      <c r="AG41" s="254"/>
      <c r="AH41" s="254"/>
      <c r="AI41" s="254"/>
      <c r="AJ41" s="254"/>
      <c r="AK41" s="255">
        <f t="shared" si="6"/>
        <v>0</v>
      </c>
      <c r="AL41" s="255">
        <f t="shared" si="6"/>
        <v>0</v>
      </c>
      <c r="AM41" s="255">
        <f t="shared" si="1"/>
        <v>0</v>
      </c>
      <c r="AN41" s="256">
        <v>1</v>
      </c>
      <c r="AO41" s="256">
        <v>1</v>
      </c>
      <c r="AP41" s="256">
        <v>1</v>
      </c>
      <c r="AQ41" s="256"/>
      <c r="AR41" s="257">
        <f t="shared" si="2"/>
        <v>3</v>
      </c>
      <c r="AS41" s="258"/>
      <c r="AT41" s="258"/>
      <c r="AU41" s="277" t="s">
        <v>1049</v>
      </c>
      <c r="AV41" s="277"/>
      <c r="AW41" s="277" t="s">
        <v>1050</v>
      </c>
      <c r="AX41" s="222"/>
      <c r="AY41" s="248"/>
    </row>
    <row r="42" spans="1:51" s="249" customFormat="1" ht="14.1" customHeight="1">
      <c r="A42" s="250"/>
      <c r="B42" s="250"/>
      <c r="C42" s="235"/>
      <c r="D42" s="221" t="s">
        <v>856</v>
      </c>
      <c r="E42" s="221" t="s">
        <v>658</v>
      </c>
      <c r="F42" s="221" t="s">
        <v>297</v>
      </c>
      <c r="G42" s="221" t="s">
        <v>297</v>
      </c>
      <c r="H42" s="221" t="s">
        <v>807</v>
      </c>
      <c r="I42" s="221" t="s">
        <v>807</v>
      </c>
      <c r="J42" s="265" t="s">
        <v>298</v>
      </c>
      <c r="K42" s="265" t="s">
        <v>299</v>
      </c>
      <c r="L42" s="265" t="s">
        <v>857</v>
      </c>
      <c r="M42" s="221" t="s">
        <v>811</v>
      </c>
      <c r="N42" s="221" t="s">
        <v>659</v>
      </c>
      <c r="O42" s="221" t="s">
        <v>840</v>
      </c>
      <c r="P42" s="251">
        <v>172</v>
      </c>
      <c r="Q42" s="251">
        <v>120</v>
      </c>
      <c r="R42" s="252">
        <v>172</v>
      </c>
      <c r="S42" s="252">
        <v>120</v>
      </c>
      <c r="T42" s="252">
        <v>130</v>
      </c>
      <c r="U42" s="252">
        <v>92</v>
      </c>
      <c r="V42" s="252">
        <v>157</v>
      </c>
      <c r="W42" s="252">
        <v>109</v>
      </c>
      <c r="X42" s="252"/>
      <c r="Y42" s="252"/>
      <c r="Z42" s="253">
        <f t="shared" si="3"/>
        <v>459</v>
      </c>
      <c r="AA42" s="253">
        <f t="shared" si="4"/>
        <v>321</v>
      </c>
      <c r="AB42" s="253">
        <f t="shared" si="5"/>
        <v>138</v>
      </c>
      <c r="AC42" s="254"/>
      <c r="AD42" s="254"/>
      <c r="AE42" s="254"/>
      <c r="AF42" s="254"/>
      <c r="AG42" s="254"/>
      <c r="AH42" s="254"/>
      <c r="AI42" s="254"/>
      <c r="AJ42" s="254"/>
      <c r="AK42" s="255">
        <f t="shared" si="6"/>
        <v>0</v>
      </c>
      <c r="AL42" s="255">
        <f t="shared" si="6"/>
        <v>0</v>
      </c>
      <c r="AM42" s="255">
        <f t="shared" si="1"/>
        <v>0</v>
      </c>
      <c r="AN42" s="256">
        <v>7</v>
      </c>
      <c r="AO42" s="256">
        <v>5</v>
      </c>
      <c r="AP42" s="256">
        <v>6</v>
      </c>
      <c r="AQ42" s="256"/>
      <c r="AR42" s="257">
        <f t="shared" si="2"/>
        <v>18</v>
      </c>
      <c r="AS42" s="258"/>
      <c r="AT42" s="258"/>
      <c r="AU42" s="277" t="s">
        <v>1142</v>
      </c>
      <c r="AV42" s="277" t="s">
        <v>1143</v>
      </c>
      <c r="AW42" s="277" t="s">
        <v>1144</v>
      </c>
      <c r="AX42" s="264"/>
      <c r="AY42" s="248"/>
    </row>
    <row r="43" spans="1:51" s="249" customFormat="1" ht="14.1" customHeight="1">
      <c r="A43" s="250"/>
      <c r="B43" s="250"/>
      <c r="C43" s="235"/>
      <c r="D43" s="221" t="s">
        <v>858</v>
      </c>
      <c r="E43" s="221" t="s">
        <v>859</v>
      </c>
      <c r="F43" s="221" t="s">
        <v>297</v>
      </c>
      <c r="G43" s="221" t="s">
        <v>297</v>
      </c>
      <c r="H43" s="222" t="s">
        <v>807</v>
      </c>
      <c r="I43" s="221" t="s">
        <v>807</v>
      </c>
      <c r="J43" s="265" t="s">
        <v>298</v>
      </c>
      <c r="K43" s="265" t="s">
        <v>299</v>
      </c>
      <c r="L43" s="265" t="s">
        <v>857</v>
      </c>
      <c r="M43" s="221" t="s">
        <v>811</v>
      </c>
      <c r="N43" s="221" t="s">
        <v>303</v>
      </c>
      <c r="O43" s="221" t="s">
        <v>809</v>
      </c>
      <c r="P43" s="251">
        <v>213</v>
      </c>
      <c r="Q43" s="251">
        <v>137</v>
      </c>
      <c r="R43" s="252">
        <v>213</v>
      </c>
      <c r="S43" s="252">
        <v>137</v>
      </c>
      <c r="T43" s="252">
        <v>198</v>
      </c>
      <c r="U43" s="252">
        <v>122</v>
      </c>
      <c r="V43" s="252">
        <v>167</v>
      </c>
      <c r="W43" s="252">
        <v>107</v>
      </c>
      <c r="X43" s="252"/>
      <c r="Y43" s="252"/>
      <c r="Z43" s="253">
        <f t="shared" si="3"/>
        <v>578</v>
      </c>
      <c r="AA43" s="253">
        <f t="shared" si="4"/>
        <v>366</v>
      </c>
      <c r="AB43" s="253">
        <f t="shared" si="5"/>
        <v>212</v>
      </c>
      <c r="AC43" s="266"/>
      <c r="AD43" s="266"/>
      <c r="AE43" s="266"/>
      <c r="AF43" s="266"/>
      <c r="AG43" s="266"/>
      <c r="AH43" s="266"/>
      <c r="AI43" s="266"/>
      <c r="AJ43" s="266"/>
      <c r="AK43" s="255">
        <f t="shared" si="6"/>
        <v>0</v>
      </c>
      <c r="AL43" s="255">
        <f t="shared" si="6"/>
        <v>0</v>
      </c>
      <c r="AM43" s="255">
        <f t="shared" si="1"/>
        <v>0</v>
      </c>
      <c r="AN43" s="256">
        <v>7</v>
      </c>
      <c r="AO43" s="256">
        <v>7</v>
      </c>
      <c r="AP43" s="256">
        <v>6</v>
      </c>
      <c r="AQ43" s="267"/>
      <c r="AR43" s="257">
        <f t="shared" si="2"/>
        <v>20</v>
      </c>
      <c r="AS43" s="258"/>
      <c r="AT43" s="258"/>
      <c r="AU43" s="277"/>
      <c r="AV43" s="277" t="s">
        <v>1204</v>
      </c>
      <c r="AW43" s="277" t="s">
        <v>1205</v>
      </c>
      <c r="AX43" s="222"/>
      <c r="AY43" s="248"/>
    </row>
    <row r="44" spans="1:51" s="249" customFormat="1" ht="14.1" customHeight="1">
      <c r="A44" s="268"/>
      <c r="B44" s="268"/>
      <c r="C44" s="235"/>
      <c r="D44" s="221" t="s">
        <v>660</v>
      </c>
      <c r="E44" s="264" t="s">
        <v>661</v>
      </c>
      <c r="F44" s="221" t="s">
        <v>297</v>
      </c>
      <c r="G44" s="221" t="s">
        <v>297</v>
      </c>
      <c r="H44" s="221" t="s">
        <v>807</v>
      </c>
      <c r="I44" s="221" t="s">
        <v>807</v>
      </c>
      <c r="J44" s="222" t="s">
        <v>298</v>
      </c>
      <c r="K44" s="222" t="s">
        <v>299</v>
      </c>
      <c r="L44" s="222" t="s">
        <v>857</v>
      </c>
      <c r="M44" s="221" t="s">
        <v>811</v>
      </c>
      <c r="N44" s="221" t="s">
        <v>303</v>
      </c>
      <c r="O44" s="221" t="s">
        <v>840</v>
      </c>
      <c r="P44" s="251">
        <v>86</v>
      </c>
      <c r="Q44" s="251">
        <v>37</v>
      </c>
      <c r="R44" s="252">
        <v>86</v>
      </c>
      <c r="S44" s="252">
        <v>37</v>
      </c>
      <c r="T44" s="252">
        <v>74</v>
      </c>
      <c r="U44" s="252">
        <v>35</v>
      </c>
      <c r="V44" s="252">
        <v>62</v>
      </c>
      <c r="W44" s="252">
        <v>34</v>
      </c>
      <c r="X44" s="252"/>
      <c r="Y44" s="252"/>
      <c r="Z44" s="253">
        <f t="shared" si="3"/>
        <v>222</v>
      </c>
      <c r="AA44" s="253">
        <f t="shared" si="4"/>
        <v>106</v>
      </c>
      <c r="AB44" s="253">
        <f t="shared" si="5"/>
        <v>116</v>
      </c>
      <c r="AC44" s="254"/>
      <c r="AD44" s="254"/>
      <c r="AE44" s="254"/>
      <c r="AF44" s="254"/>
      <c r="AG44" s="254"/>
      <c r="AH44" s="254"/>
      <c r="AI44" s="254"/>
      <c r="AJ44" s="254"/>
      <c r="AK44" s="255">
        <f t="shared" si="6"/>
        <v>0</v>
      </c>
      <c r="AL44" s="255">
        <f t="shared" si="6"/>
        <v>0</v>
      </c>
      <c r="AM44" s="255">
        <f t="shared" si="1"/>
        <v>0</v>
      </c>
      <c r="AN44" s="256">
        <v>4</v>
      </c>
      <c r="AO44" s="256">
        <v>4</v>
      </c>
      <c r="AP44" s="256">
        <v>3</v>
      </c>
      <c r="AQ44" s="256"/>
      <c r="AR44" s="257">
        <f t="shared" si="2"/>
        <v>11</v>
      </c>
      <c r="AS44" s="258"/>
      <c r="AT44" s="258"/>
      <c r="AU44" s="422"/>
      <c r="AV44" s="422" t="s">
        <v>1145</v>
      </c>
      <c r="AW44" s="259" t="s">
        <v>1206</v>
      </c>
      <c r="AX44" s="222"/>
      <c r="AY44" s="248"/>
    </row>
    <row r="45" spans="1:51" s="249" customFormat="1" ht="14.1" customHeight="1">
      <c r="A45" s="250"/>
      <c r="B45" s="250"/>
      <c r="C45" s="269"/>
      <c r="D45" s="221" t="s">
        <v>860</v>
      </c>
      <c r="E45" s="221" t="s">
        <v>769</v>
      </c>
      <c r="F45" s="221" t="s">
        <v>297</v>
      </c>
      <c r="G45" s="221" t="s">
        <v>297</v>
      </c>
      <c r="H45" s="222" t="s">
        <v>807</v>
      </c>
      <c r="I45" s="221" t="s">
        <v>807</v>
      </c>
      <c r="J45" s="222" t="s">
        <v>298</v>
      </c>
      <c r="K45" s="222" t="s">
        <v>299</v>
      </c>
      <c r="L45" s="222" t="s">
        <v>857</v>
      </c>
      <c r="M45" s="221" t="s">
        <v>811</v>
      </c>
      <c r="N45" s="221" t="s">
        <v>303</v>
      </c>
      <c r="O45" s="221" t="s">
        <v>840</v>
      </c>
      <c r="P45" s="251">
        <v>68</v>
      </c>
      <c r="Q45" s="251">
        <v>44</v>
      </c>
      <c r="R45" s="252">
        <v>68</v>
      </c>
      <c r="S45" s="252">
        <v>44</v>
      </c>
      <c r="T45" s="252">
        <v>84</v>
      </c>
      <c r="U45" s="252">
        <v>53</v>
      </c>
      <c r="V45" s="252">
        <v>56</v>
      </c>
      <c r="W45" s="252">
        <v>39</v>
      </c>
      <c r="X45" s="252"/>
      <c r="Y45" s="252"/>
      <c r="Z45" s="253">
        <f t="shared" si="3"/>
        <v>208</v>
      </c>
      <c r="AA45" s="253">
        <f t="shared" si="4"/>
        <v>136</v>
      </c>
      <c r="AB45" s="253">
        <f t="shared" si="5"/>
        <v>72</v>
      </c>
      <c r="AC45" s="263"/>
      <c r="AD45" s="263"/>
      <c r="AE45" s="263"/>
      <c r="AF45" s="263"/>
      <c r="AG45" s="263"/>
      <c r="AH45" s="263"/>
      <c r="AI45" s="263"/>
      <c r="AJ45" s="263"/>
      <c r="AK45" s="255">
        <f t="shared" si="6"/>
        <v>0</v>
      </c>
      <c r="AL45" s="255">
        <f t="shared" si="6"/>
        <v>0</v>
      </c>
      <c r="AM45" s="255">
        <f t="shared" si="1"/>
        <v>0</v>
      </c>
      <c r="AN45" s="270">
        <v>2</v>
      </c>
      <c r="AO45" s="270">
        <v>3</v>
      </c>
      <c r="AP45" s="270">
        <v>2</v>
      </c>
      <c r="AQ45" s="270"/>
      <c r="AR45" s="257">
        <f t="shared" si="2"/>
        <v>7</v>
      </c>
      <c r="AS45" s="258"/>
      <c r="AT45" s="258"/>
      <c r="AU45" s="422"/>
      <c r="AV45" s="422" t="s">
        <v>1132</v>
      </c>
      <c r="AW45" s="259" t="s">
        <v>1133</v>
      </c>
      <c r="AX45" s="222"/>
      <c r="AY45" s="248"/>
    </row>
    <row r="46" spans="1:51" s="249" customFormat="1" ht="14.1" customHeight="1">
      <c r="A46" s="250"/>
      <c r="B46" s="250"/>
      <c r="C46" s="235"/>
      <c r="D46" s="221" t="s">
        <v>861</v>
      </c>
      <c r="E46" s="221" t="s">
        <v>862</v>
      </c>
      <c r="F46" s="221" t="s">
        <v>297</v>
      </c>
      <c r="G46" s="221" t="s">
        <v>297</v>
      </c>
      <c r="H46" s="221" t="s">
        <v>807</v>
      </c>
      <c r="I46" s="221" t="s">
        <v>807</v>
      </c>
      <c r="J46" s="222" t="s">
        <v>298</v>
      </c>
      <c r="K46" s="222" t="s">
        <v>299</v>
      </c>
      <c r="L46" s="222" t="s">
        <v>857</v>
      </c>
      <c r="M46" s="221" t="s">
        <v>811</v>
      </c>
      <c r="N46" s="221" t="s">
        <v>303</v>
      </c>
      <c r="O46" s="221" t="s">
        <v>809</v>
      </c>
      <c r="P46" s="251">
        <v>42</v>
      </c>
      <c r="Q46" s="251">
        <v>18</v>
      </c>
      <c r="R46" s="252">
        <v>42</v>
      </c>
      <c r="S46" s="252">
        <v>18</v>
      </c>
      <c r="T46" s="252">
        <v>38</v>
      </c>
      <c r="U46" s="252">
        <v>15</v>
      </c>
      <c r="V46" s="252">
        <v>46</v>
      </c>
      <c r="W46" s="252">
        <v>25</v>
      </c>
      <c r="X46" s="252"/>
      <c r="Y46" s="252"/>
      <c r="Z46" s="253">
        <f t="shared" si="3"/>
        <v>126</v>
      </c>
      <c r="AA46" s="253">
        <f t="shared" si="4"/>
        <v>58</v>
      </c>
      <c r="AB46" s="253">
        <f t="shared" si="5"/>
        <v>68</v>
      </c>
      <c r="AC46" s="254"/>
      <c r="AD46" s="254"/>
      <c r="AE46" s="254"/>
      <c r="AF46" s="254"/>
      <c r="AG46" s="254"/>
      <c r="AH46" s="254"/>
      <c r="AI46" s="254"/>
      <c r="AJ46" s="254"/>
      <c r="AK46" s="255">
        <f t="shared" si="6"/>
        <v>0</v>
      </c>
      <c r="AL46" s="255">
        <f t="shared" si="6"/>
        <v>0</v>
      </c>
      <c r="AM46" s="255">
        <f t="shared" si="1"/>
        <v>0</v>
      </c>
      <c r="AN46" s="256">
        <v>2</v>
      </c>
      <c r="AO46" s="256">
        <v>2</v>
      </c>
      <c r="AP46" s="256">
        <v>2</v>
      </c>
      <c r="AQ46" s="256"/>
      <c r="AR46" s="257">
        <f t="shared" si="2"/>
        <v>6</v>
      </c>
      <c r="AS46" s="258"/>
      <c r="AT46" s="258"/>
      <c r="AU46" s="422" t="s">
        <v>1207</v>
      </c>
      <c r="AV46" s="422" t="s">
        <v>1204</v>
      </c>
      <c r="AW46" s="259" t="s">
        <v>1208</v>
      </c>
      <c r="AX46" s="264"/>
      <c r="AY46" s="248"/>
    </row>
    <row r="47" spans="1:51" s="249" customFormat="1" ht="14.1" customHeight="1">
      <c r="A47" s="250"/>
      <c r="B47" s="250"/>
      <c r="C47" s="235"/>
      <c r="D47" s="221" t="s">
        <v>863</v>
      </c>
      <c r="E47" s="221" t="s">
        <v>669</v>
      </c>
      <c r="F47" s="221" t="s">
        <v>297</v>
      </c>
      <c r="G47" s="221" t="s">
        <v>297</v>
      </c>
      <c r="H47" s="222" t="s">
        <v>807</v>
      </c>
      <c r="I47" s="221" t="s">
        <v>807</v>
      </c>
      <c r="J47" s="222" t="s">
        <v>298</v>
      </c>
      <c r="K47" s="222" t="s">
        <v>299</v>
      </c>
      <c r="L47" s="222" t="s">
        <v>857</v>
      </c>
      <c r="M47" s="221" t="s">
        <v>811</v>
      </c>
      <c r="N47" s="221" t="s">
        <v>303</v>
      </c>
      <c r="O47" s="221" t="s">
        <v>840</v>
      </c>
      <c r="P47" s="251">
        <v>20</v>
      </c>
      <c r="Q47" s="251">
        <v>11</v>
      </c>
      <c r="R47" s="252">
        <v>20</v>
      </c>
      <c r="S47" s="252">
        <v>11</v>
      </c>
      <c r="T47" s="252">
        <v>18</v>
      </c>
      <c r="U47" s="252">
        <v>6</v>
      </c>
      <c r="V47" s="252">
        <v>39</v>
      </c>
      <c r="W47" s="252">
        <v>13</v>
      </c>
      <c r="X47" s="252"/>
      <c r="Y47" s="252"/>
      <c r="Z47" s="253">
        <f t="shared" si="3"/>
        <v>77</v>
      </c>
      <c r="AA47" s="253">
        <f t="shared" si="4"/>
        <v>30</v>
      </c>
      <c r="AB47" s="253">
        <f t="shared" si="5"/>
        <v>47</v>
      </c>
      <c r="AC47" s="254"/>
      <c r="AD47" s="254"/>
      <c r="AE47" s="254"/>
      <c r="AF47" s="254"/>
      <c r="AG47" s="254"/>
      <c r="AH47" s="254"/>
      <c r="AI47" s="254"/>
      <c r="AJ47" s="254"/>
      <c r="AK47" s="255">
        <f t="shared" si="6"/>
        <v>0</v>
      </c>
      <c r="AL47" s="255">
        <f t="shared" si="6"/>
        <v>0</v>
      </c>
      <c r="AM47" s="255">
        <f t="shared" si="1"/>
        <v>0</v>
      </c>
      <c r="AN47" s="256">
        <v>1</v>
      </c>
      <c r="AO47" s="256">
        <v>1</v>
      </c>
      <c r="AP47" s="256">
        <v>1</v>
      </c>
      <c r="AQ47" s="256"/>
      <c r="AR47" s="257">
        <f t="shared" si="2"/>
        <v>3</v>
      </c>
      <c r="AS47" s="258"/>
      <c r="AT47" s="258"/>
      <c r="AU47" s="422" t="s">
        <v>1154</v>
      </c>
      <c r="AV47" s="422" t="s">
        <v>1155</v>
      </c>
      <c r="AW47" s="259" t="s">
        <v>1156</v>
      </c>
      <c r="AX47" s="271"/>
      <c r="AY47" s="248"/>
    </row>
    <row r="48" spans="1:51" s="249" customFormat="1" ht="14.1" customHeight="1">
      <c r="A48" s="250"/>
      <c r="B48" s="250"/>
      <c r="C48" s="235"/>
      <c r="D48" s="221" t="s">
        <v>700</v>
      </c>
      <c r="E48" s="221" t="s">
        <v>864</v>
      </c>
      <c r="F48" s="221" t="s">
        <v>297</v>
      </c>
      <c r="G48" s="221" t="s">
        <v>297</v>
      </c>
      <c r="H48" s="221" t="s">
        <v>807</v>
      </c>
      <c r="I48" s="221" t="s">
        <v>807</v>
      </c>
      <c r="J48" s="222" t="s">
        <v>298</v>
      </c>
      <c r="K48" s="222" t="s">
        <v>299</v>
      </c>
      <c r="L48" s="222" t="s">
        <v>857</v>
      </c>
      <c r="M48" s="221" t="s">
        <v>811</v>
      </c>
      <c r="N48" s="221" t="s">
        <v>303</v>
      </c>
      <c r="O48" s="221" t="s">
        <v>840</v>
      </c>
      <c r="P48" s="251">
        <v>20</v>
      </c>
      <c r="Q48" s="251">
        <v>11</v>
      </c>
      <c r="R48" s="252">
        <v>20</v>
      </c>
      <c r="S48" s="252">
        <v>11</v>
      </c>
      <c r="T48" s="252">
        <v>20</v>
      </c>
      <c r="U48" s="252">
        <v>12</v>
      </c>
      <c r="V48" s="252">
        <v>34</v>
      </c>
      <c r="W48" s="252">
        <v>15</v>
      </c>
      <c r="X48" s="252"/>
      <c r="Y48" s="252"/>
      <c r="Z48" s="253">
        <f t="shared" si="3"/>
        <v>74</v>
      </c>
      <c r="AA48" s="253">
        <f t="shared" si="4"/>
        <v>38</v>
      </c>
      <c r="AB48" s="253">
        <f t="shared" si="5"/>
        <v>36</v>
      </c>
      <c r="AC48" s="254"/>
      <c r="AD48" s="254"/>
      <c r="AE48" s="254"/>
      <c r="AF48" s="254"/>
      <c r="AG48" s="254"/>
      <c r="AH48" s="254"/>
      <c r="AI48" s="254"/>
      <c r="AJ48" s="254"/>
      <c r="AK48" s="255">
        <f t="shared" si="6"/>
        <v>0</v>
      </c>
      <c r="AL48" s="255">
        <f t="shared" si="6"/>
        <v>0</v>
      </c>
      <c r="AM48" s="255">
        <f t="shared" si="1"/>
        <v>0</v>
      </c>
      <c r="AN48" s="256">
        <v>1</v>
      </c>
      <c r="AO48" s="256">
        <v>1</v>
      </c>
      <c r="AP48" s="256">
        <v>2</v>
      </c>
      <c r="AQ48" s="256"/>
      <c r="AR48" s="257">
        <f t="shared" si="2"/>
        <v>4</v>
      </c>
      <c r="AS48" s="258"/>
      <c r="AT48" s="258"/>
      <c r="AU48" s="422" t="s">
        <v>1209</v>
      </c>
      <c r="AV48" s="422"/>
      <c r="AW48" s="259" t="s">
        <v>1210</v>
      </c>
      <c r="AX48" s="264"/>
      <c r="AY48" s="248"/>
    </row>
    <row r="49" spans="1:51" s="249" customFormat="1" ht="14.1" customHeight="1">
      <c r="A49" s="250"/>
      <c r="B49" s="250"/>
      <c r="C49" s="235"/>
      <c r="D49" s="221" t="s">
        <v>865</v>
      </c>
      <c r="E49" s="221" t="s">
        <v>866</v>
      </c>
      <c r="F49" s="221" t="s">
        <v>297</v>
      </c>
      <c r="G49" s="221" t="s">
        <v>297</v>
      </c>
      <c r="H49" s="222" t="s">
        <v>807</v>
      </c>
      <c r="I49" s="221" t="s">
        <v>807</v>
      </c>
      <c r="J49" s="222" t="s">
        <v>298</v>
      </c>
      <c r="K49" s="222" t="s">
        <v>299</v>
      </c>
      <c r="L49" s="222" t="s">
        <v>857</v>
      </c>
      <c r="M49" s="221" t="s">
        <v>826</v>
      </c>
      <c r="N49" s="221" t="s">
        <v>867</v>
      </c>
      <c r="O49" s="221" t="s">
        <v>840</v>
      </c>
      <c r="P49" s="251">
        <v>26</v>
      </c>
      <c r="Q49" s="251">
        <v>8</v>
      </c>
      <c r="R49" s="252">
        <v>26</v>
      </c>
      <c r="S49" s="252">
        <v>8</v>
      </c>
      <c r="T49" s="252">
        <v>38</v>
      </c>
      <c r="U49" s="252">
        <v>12</v>
      </c>
      <c r="V49" s="252">
        <v>28</v>
      </c>
      <c r="W49" s="252">
        <v>11</v>
      </c>
      <c r="X49" s="252">
        <v>60</v>
      </c>
      <c r="Y49" s="252">
        <v>17</v>
      </c>
      <c r="Z49" s="253">
        <f t="shared" si="3"/>
        <v>152</v>
      </c>
      <c r="AA49" s="253">
        <f t="shared" si="4"/>
        <v>48</v>
      </c>
      <c r="AB49" s="253">
        <f t="shared" si="5"/>
        <v>104</v>
      </c>
      <c r="AC49" s="254"/>
      <c r="AD49" s="254"/>
      <c r="AE49" s="254"/>
      <c r="AF49" s="254"/>
      <c r="AG49" s="254"/>
      <c r="AH49" s="254"/>
      <c r="AI49" s="254"/>
      <c r="AJ49" s="254"/>
      <c r="AK49" s="255">
        <f t="shared" si="6"/>
        <v>0</v>
      </c>
      <c r="AL49" s="255">
        <f t="shared" si="6"/>
        <v>0</v>
      </c>
      <c r="AM49" s="255">
        <f t="shared" si="1"/>
        <v>0</v>
      </c>
      <c r="AN49" s="256">
        <v>2</v>
      </c>
      <c r="AO49" s="256">
        <v>2</v>
      </c>
      <c r="AP49" s="256">
        <v>2</v>
      </c>
      <c r="AQ49" s="256">
        <v>4</v>
      </c>
      <c r="AR49" s="257">
        <f t="shared" si="2"/>
        <v>10</v>
      </c>
      <c r="AS49" s="258"/>
      <c r="AT49" s="258"/>
      <c r="AU49" s="422" t="s">
        <v>1211</v>
      </c>
      <c r="AV49" s="422" t="s">
        <v>1212</v>
      </c>
      <c r="AW49" s="259" t="s">
        <v>1213</v>
      </c>
      <c r="AX49" s="264"/>
      <c r="AY49" s="248"/>
    </row>
    <row r="50" spans="1:51" s="249" customFormat="1" ht="14.1" customHeight="1">
      <c r="A50" s="250"/>
      <c r="B50" s="250"/>
      <c r="C50" s="235"/>
      <c r="D50" s="221" t="s">
        <v>868</v>
      </c>
      <c r="E50" s="221" t="s">
        <v>647</v>
      </c>
      <c r="F50" s="272" t="s">
        <v>297</v>
      </c>
      <c r="G50" s="272" t="s">
        <v>297</v>
      </c>
      <c r="H50" s="221" t="s">
        <v>807</v>
      </c>
      <c r="I50" s="221" t="s">
        <v>807</v>
      </c>
      <c r="J50" s="222" t="s">
        <v>298</v>
      </c>
      <c r="K50" s="222" t="s">
        <v>299</v>
      </c>
      <c r="L50" s="222" t="s">
        <v>857</v>
      </c>
      <c r="M50" s="221" t="s">
        <v>811</v>
      </c>
      <c r="N50" s="221" t="s">
        <v>303</v>
      </c>
      <c r="O50" s="211" t="s">
        <v>840</v>
      </c>
      <c r="P50" s="251">
        <v>27</v>
      </c>
      <c r="Q50" s="251">
        <v>11</v>
      </c>
      <c r="R50" s="273">
        <v>27</v>
      </c>
      <c r="S50" s="273">
        <v>11</v>
      </c>
      <c r="T50" s="273">
        <v>26</v>
      </c>
      <c r="U50" s="273">
        <v>14</v>
      </c>
      <c r="V50" s="273">
        <v>13</v>
      </c>
      <c r="W50" s="273">
        <v>7</v>
      </c>
      <c r="X50" s="273"/>
      <c r="Y50" s="273"/>
      <c r="Z50" s="253">
        <f t="shared" si="3"/>
        <v>66</v>
      </c>
      <c r="AA50" s="253">
        <f t="shared" si="4"/>
        <v>32</v>
      </c>
      <c r="AB50" s="253">
        <f t="shared" si="5"/>
        <v>34</v>
      </c>
      <c r="AC50" s="274"/>
      <c r="AD50" s="274"/>
      <c r="AE50" s="274"/>
      <c r="AF50" s="274"/>
      <c r="AG50" s="274"/>
      <c r="AH50" s="274"/>
      <c r="AI50" s="274"/>
      <c r="AJ50" s="274"/>
      <c r="AK50" s="255">
        <f t="shared" si="6"/>
        <v>0</v>
      </c>
      <c r="AL50" s="255">
        <f t="shared" si="6"/>
        <v>0</v>
      </c>
      <c r="AM50" s="255">
        <f t="shared" si="1"/>
        <v>0</v>
      </c>
      <c r="AN50" s="275">
        <v>1</v>
      </c>
      <c r="AO50" s="275">
        <v>1</v>
      </c>
      <c r="AP50" s="275">
        <v>1</v>
      </c>
      <c r="AQ50" s="275"/>
      <c r="AR50" s="257">
        <f t="shared" si="2"/>
        <v>3</v>
      </c>
      <c r="AS50" s="258"/>
      <c r="AT50" s="258"/>
      <c r="AU50" s="422" t="s">
        <v>1129</v>
      </c>
      <c r="AV50" s="422"/>
      <c r="AW50" s="259" t="s">
        <v>1214</v>
      </c>
      <c r="AX50" s="264"/>
      <c r="AY50" s="248"/>
    </row>
    <row r="51" spans="1:51" ht="14.25" customHeight="1">
      <c r="P51">
        <f>SUBTOTAL(9,P6:P50)</f>
        <v>3038</v>
      </c>
      <c r="Q51">
        <f t="shared" ref="Q51:AT51" si="7">SUBTOTAL(9,Q6:Q50)</f>
        <v>1407</v>
      </c>
      <c r="R51">
        <f t="shared" si="7"/>
        <v>3168</v>
      </c>
      <c r="S51">
        <f t="shared" si="7"/>
        <v>1417</v>
      </c>
      <c r="T51">
        <f t="shared" si="7"/>
        <v>2912</v>
      </c>
      <c r="U51">
        <f t="shared" si="7"/>
        <v>1370</v>
      </c>
      <c r="V51">
        <f t="shared" si="7"/>
        <v>2815</v>
      </c>
      <c r="W51">
        <f t="shared" si="7"/>
        <v>1409</v>
      </c>
      <c r="X51">
        <f t="shared" si="7"/>
        <v>784</v>
      </c>
      <c r="Y51">
        <f t="shared" si="7"/>
        <v>212</v>
      </c>
      <c r="Z51">
        <f t="shared" si="7"/>
        <v>9679</v>
      </c>
      <c r="AA51">
        <f t="shared" si="7"/>
        <v>4408</v>
      </c>
      <c r="AB51">
        <f t="shared" si="7"/>
        <v>5271</v>
      </c>
      <c r="AC51">
        <f t="shared" si="7"/>
        <v>238</v>
      </c>
      <c r="AD51">
        <f t="shared" si="7"/>
        <v>37</v>
      </c>
      <c r="AE51">
        <f t="shared" si="7"/>
        <v>99</v>
      </c>
      <c r="AF51">
        <f t="shared" si="7"/>
        <v>29</v>
      </c>
      <c r="AG51">
        <f t="shared" si="7"/>
        <v>96</v>
      </c>
      <c r="AH51">
        <f t="shared" si="7"/>
        <v>25</v>
      </c>
      <c r="AI51">
        <f t="shared" si="7"/>
        <v>93</v>
      </c>
      <c r="AJ51">
        <f t="shared" si="7"/>
        <v>37</v>
      </c>
      <c r="AK51">
        <f t="shared" si="7"/>
        <v>526</v>
      </c>
      <c r="AL51">
        <f t="shared" si="7"/>
        <v>128</v>
      </c>
      <c r="AM51">
        <f t="shared" si="7"/>
        <v>398</v>
      </c>
      <c r="AN51">
        <f t="shared" si="7"/>
        <v>107</v>
      </c>
      <c r="AO51">
        <f t="shared" si="7"/>
        <v>107</v>
      </c>
      <c r="AP51">
        <f t="shared" si="7"/>
        <v>103</v>
      </c>
      <c r="AQ51">
        <f t="shared" si="7"/>
        <v>23</v>
      </c>
      <c r="AR51">
        <f t="shared" si="7"/>
        <v>340</v>
      </c>
      <c r="AS51">
        <f t="shared" si="7"/>
        <v>0</v>
      </c>
      <c r="AT51">
        <f t="shared" si="7"/>
        <v>0</v>
      </c>
    </row>
    <row r="52" spans="1:51">
      <c r="P52" s="284"/>
      <c r="Q52" s="284"/>
    </row>
    <row r="53" spans="1:51">
      <c r="P53" s="284"/>
      <c r="Q53" s="284"/>
      <c r="X53" s="456"/>
    </row>
    <row r="54" spans="1:51">
      <c r="P54" s="284"/>
      <c r="Q54" s="284"/>
    </row>
    <row r="55" spans="1:51">
      <c r="P55" s="284"/>
      <c r="Q55" s="284"/>
    </row>
    <row r="56" spans="1:51">
      <c r="P56" s="284"/>
      <c r="Q56" s="284"/>
    </row>
    <row r="57" spans="1:51">
      <c r="P57" s="284"/>
      <c r="Q57" s="284"/>
    </row>
    <row r="58" spans="1:51">
      <c r="P58" s="284"/>
      <c r="Q58" s="284"/>
    </row>
    <row r="59" spans="1:51">
      <c r="P59" s="284"/>
      <c r="Q59" s="284"/>
    </row>
    <row r="60" spans="1:51">
      <c r="P60" s="284"/>
      <c r="Q60" s="284"/>
    </row>
    <row r="61" spans="1:51">
      <c r="P61" s="284"/>
      <c r="Q61" s="284"/>
    </row>
    <row r="62" spans="1:51">
      <c r="P62" s="284"/>
      <c r="Q62" s="284"/>
    </row>
    <row r="63" spans="1:51">
      <c r="P63" s="284"/>
      <c r="Q63" s="284"/>
    </row>
    <row r="64" spans="1:51">
      <c r="P64" s="284"/>
      <c r="Q64" s="284"/>
    </row>
    <row r="65" spans="16:17">
      <c r="P65" s="284"/>
      <c r="Q65" s="284"/>
    </row>
    <row r="66" spans="16:17">
      <c r="P66" s="284"/>
      <c r="Q66" s="284"/>
    </row>
    <row r="67" spans="16:17">
      <c r="P67" s="284"/>
      <c r="Q67" s="284"/>
    </row>
    <row r="68" spans="16:17">
      <c r="P68" s="284"/>
      <c r="Q68" s="284"/>
    </row>
    <row r="69" spans="16:17">
      <c r="P69" s="284"/>
      <c r="Q69" s="284"/>
    </row>
    <row r="70" spans="16:17">
      <c r="P70" s="284"/>
      <c r="Q70" s="284"/>
    </row>
    <row r="71" spans="16:17">
      <c r="P71" s="284"/>
      <c r="Q71" s="284"/>
    </row>
    <row r="72" spans="16:17">
      <c r="P72" s="284"/>
      <c r="Q72" s="284"/>
    </row>
    <row r="73" spans="16:17">
      <c r="P73" s="284"/>
      <c r="Q73" s="284"/>
    </row>
    <row r="74" spans="16:17">
      <c r="P74" s="284"/>
      <c r="Q74" s="284"/>
    </row>
    <row r="75" spans="16:17">
      <c r="P75" s="284"/>
      <c r="Q75" s="284"/>
    </row>
    <row r="76" spans="16:17">
      <c r="P76" s="284"/>
      <c r="Q76" s="284"/>
    </row>
    <row r="77" spans="16:17">
      <c r="P77" s="284"/>
      <c r="Q77" s="284"/>
    </row>
    <row r="78" spans="16:17">
      <c r="P78" s="284"/>
      <c r="Q78" s="284"/>
    </row>
    <row r="79" spans="16:17">
      <c r="P79" s="284"/>
      <c r="Q79" s="284"/>
    </row>
    <row r="80" spans="16:17">
      <c r="P80" s="284"/>
      <c r="Q80" s="284"/>
    </row>
    <row r="81" spans="16:17">
      <c r="P81" s="284"/>
      <c r="Q81" s="284"/>
    </row>
    <row r="82" spans="16:17">
      <c r="P82" s="284"/>
      <c r="Q82" s="284"/>
    </row>
    <row r="83" spans="16:17">
      <c r="P83" s="284"/>
      <c r="Q83" s="284"/>
    </row>
    <row r="84" spans="16:17">
      <c r="P84" s="284"/>
      <c r="Q84" s="284"/>
    </row>
    <row r="85" spans="16:17">
      <c r="P85" s="284"/>
      <c r="Q85" s="284"/>
    </row>
    <row r="86" spans="16:17">
      <c r="P86" s="284"/>
      <c r="Q86" s="284"/>
    </row>
    <row r="87" spans="16:17">
      <c r="P87" s="284"/>
      <c r="Q87" s="284"/>
    </row>
    <row r="88" spans="16:17">
      <c r="P88" s="284"/>
      <c r="Q88" s="284"/>
    </row>
    <row r="89" spans="16:17">
      <c r="P89" s="284"/>
      <c r="Q89" s="284"/>
    </row>
    <row r="90" spans="16:17">
      <c r="P90" s="284"/>
      <c r="Q90" s="284"/>
    </row>
    <row r="91" spans="16:17">
      <c r="P91" s="284"/>
      <c r="Q91" s="284"/>
    </row>
    <row r="92" spans="16:17">
      <c r="P92" s="284"/>
      <c r="Q92" s="284"/>
    </row>
    <row r="93" spans="16:17">
      <c r="P93" s="284"/>
      <c r="Q93" s="284"/>
    </row>
    <row r="94" spans="16:17">
      <c r="P94" s="284"/>
      <c r="Q94" s="284"/>
    </row>
    <row r="95" spans="16:17">
      <c r="P95" s="284"/>
      <c r="Q95" s="284"/>
    </row>
    <row r="96" spans="16:17">
      <c r="P96" s="284"/>
      <c r="Q96" s="284"/>
    </row>
    <row r="97" spans="16:17">
      <c r="P97" s="284"/>
      <c r="Q97" s="284"/>
    </row>
    <row r="98" spans="16:17">
      <c r="P98" s="284"/>
      <c r="Q98" s="284"/>
    </row>
    <row r="99" spans="16:17">
      <c r="P99" s="284"/>
      <c r="Q99" s="284"/>
    </row>
    <row r="100" spans="16:17">
      <c r="P100" s="284"/>
      <c r="Q100" s="284"/>
    </row>
    <row r="101" spans="16:17">
      <c r="P101" s="284"/>
      <c r="Q101" s="284"/>
    </row>
    <row r="102" spans="16:17">
      <c r="P102" s="284"/>
      <c r="Q102" s="284"/>
    </row>
    <row r="103" spans="16:17">
      <c r="P103" s="284"/>
      <c r="Q103" s="284"/>
    </row>
    <row r="104" spans="16:17">
      <c r="P104" s="284"/>
      <c r="Q104" s="284"/>
    </row>
    <row r="105" spans="16:17">
      <c r="P105" s="284"/>
      <c r="Q105" s="284"/>
    </row>
    <row r="106" spans="16:17">
      <c r="P106" s="284"/>
      <c r="Q106" s="284"/>
    </row>
    <row r="107" spans="16:17">
      <c r="P107" s="284"/>
      <c r="Q107" s="284"/>
    </row>
    <row r="108" spans="16:17">
      <c r="P108" s="284"/>
      <c r="Q108" s="284"/>
    </row>
    <row r="109" spans="16:17">
      <c r="P109" s="284"/>
      <c r="Q109" s="284"/>
    </row>
    <row r="110" spans="16:17">
      <c r="P110" s="284"/>
      <c r="Q110" s="284"/>
    </row>
    <row r="111" spans="16:17">
      <c r="P111" s="284"/>
      <c r="Q111" s="284"/>
    </row>
    <row r="112" spans="16:17">
      <c r="P112" s="284"/>
      <c r="Q112" s="284"/>
    </row>
    <row r="113" spans="16:17">
      <c r="P113" s="284"/>
      <c r="Q113" s="284"/>
    </row>
    <row r="114" spans="16:17">
      <c r="P114" s="284"/>
      <c r="Q114" s="284"/>
    </row>
    <row r="115" spans="16:17">
      <c r="P115" s="284"/>
      <c r="Q115" s="284"/>
    </row>
    <row r="116" spans="16:17">
      <c r="P116" s="284"/>
      <c r="Q116" s="284"/>
    </row>
    <row r="117" spans="16:17">
      <c r="P117" s="284"/>
      <c r="Q117" s="284"/>
    </row>
    <row r="118" spans="16:17">
      <c r="P118" s="284"/>
      <c r="Q118" s="284"/>
    </row>
    <row r="119" spans="16:17">
      <c r="P119" s="284"/>
      <c r="Q119" s="284"/>
    </row>
    <row r="120" spans="16:17">
      <c r="P120" s="284"/>
      <c r="Q120" s="284"/>
    </row>
    <row r="121" spans="16:17">
      <c r="P121" s="284"/>
      <c r="Q121" s="284"/>
    </row>
    <row r="122" spans="16:17">
      <c r="P122" s="284"/>
      <c r="Q122" s="284"/>
    </row>
    <row r="123" spans="16:17">
      <c r="P123" s="284"/>
      <c r="Q123" s="284"/>
    </row>
    <row r="124" spans="16:17">
      <c r="P124" s="284"/>
      <c r="Q124" s="284"/>
    </row>
    <row r="125" spans="16:17">
      <c r="P125" s="284"/>
      <c r="Q125" s="284"/>
    </row>
    <row r="126" spans="16:17">
      <c r="P126" s="284"/>
      <c r="Q126" s="284"/>
    </row>
    <row r="127" spans="16:17">
      <c r="P127" s="284"/>
      <c r="Q127" s="284"/>
    </row>
    <row r="128" spans="16:17">
      <c r="P128" s="284"/>
      <c r="Q128" s="284"/>
    </row>
    <row r="129" spans="16:17">
      <c r="P129" s="284"/>
      <c r="Q129" s="284"/>
    </row>
    <row r="130" spans="16:17">
      <c r="P130" s="284"/>
      <c r="Q130" s="284"/>
    </row>
    <row r="131" spans="16:17">
      <c r="P131" s="284"/>
      <c r="Q131" s="284"/>
    </row>
    <row r="132" spans="16:17">
      <c r="P132" s="284"/>
      <c r="Q132" s="284"/>
    </row>
    <row r="133" spans="16:17">
      <c r="P133" s="284"/>
      <c r="Q133" s="284"/>
    </row>
    <row r="134" spans="16:17">
      <c r="P134" s="284"/>
      <c r="Q134" s="284"/>
    </row>
    <row r="135" spans="16:17">
      <c r="P135" s="284"/>
      <c r="Q135" s="284"/>
    </row>
    <row r="136" spans="16:17">
      <c r="P136" s="284"/>
      <c r="Q136" s="284"/>
    </row>
    <row r="137" spans="16:17">
      <c r="P137" s="284"/>
      <c r="Q137" s="284"/>
    </row>
    <row r="138" spans="16:17">
      <c r="P138" s="284"/>
      <c r="Q138" s="284"/>
    </row>
    <row r="139" spans="16:17">
      <c r="P139" s="284"/>
      <c r="Q139" s="284"/>
    </row>
    <row r="140" spans="16:17">
      <c r="P140" s="284"/>
      <c r="Q140" s="284"/>
    </row>
    <row r="141" spans="16:17">
      <c r="P141" s="284"/>
      <c r="Q141" s="284"/>
    </row>
    <row r="142" spans="16:17">
      <c r="P142" s="284"/>
      <c r="Q142" s="284"/>
    </row>
    <row r="143" spans="16:17">
      <c r="P143" s="284"/>
      <c r="Q143" s="284"/>
    </row>
    <row r="144" spans="16:17">
      <c r="P144" s="284"/>
      <c r="Q144" s="284"/>
    </row>
    <row r="145" spans="16:17">
      <c r="P145" s="284"/>
      <c r="Q145" s="284"/>
    </row>
    <row r="146" spans="16:17">
      <c r="P146" s="284"/>
      <c r="Q146" s="284"/>
    </row>
    <row r="147" spans="16:17">
      <c r="P147" s="284"/>
      <c r="Q147" s="284"/>
    </row>
    <row r="148" spans="16:17">
      <c r="P148" s="284"/>
      <c r="Q148" s="284"/>
    </row>
    <row r="149" spans="16:17">
      <c r="P149" s="284"/>
      <c r="Q149" s="284"/>
    </row>
    <row r="150" spans="16:17">
      <c r="P150" s="284"/>
      <c r="Q150" s="284"/>
    </row>
    <row r="151" spans="16:17">
      <c r="P151" s="284"/>
      <c r="Q151" s="284"/>
    </row>
    <row r="152" spans="16:17">
      <c r="P152" s="284"/>
      <c r="Q152" s="284"/>
    </row>
    <row r="153" spans="16:17">
      <c r="P153" s="284"/>
      <c r="Q153" s="284"/>
    </row>
    <row r="154" spans="16:17">
      <c r="P154" s="284"/>
      <c r="Q154" s="284"/>
    </row>
    <row r="155" spans="16:17">
      <c r="P155" s="284"/>
      <c r="Q155" s="284"/>
    </row>
    <row r="156" spans="16:17">
      <c r="P156" s="284"/>
      <c r="Q156" s="284"/>
    </row>
    <row r="157" spans="16:17">
      <c r="P157" s="284"/>
      <c r="Q157" s="284"/>
    </row>
    <row r="158" spans="16:17">
      <c r="P158" s="284"/>
      <c r="Q158" s="284"/>
    </row>
    <row r="159" spans="16:17">
      <c r="P159" s="284"/>
      <c r="Q159" s="284"/>
    </row>
    <row r="160" spans="16:17">
      <c r="P160" s="284"/>
      <c r="Q160" s="284"/>
    </row>
    <row r="161" spans="16:17">
      <c r="P161" s="284"/>
      <c r="Q161" s="284"/>
    </row>
    <row r="162" spans="16:17">
      <c r="P162" s="284"/>
      <c r="Q162" s="284"/>
    </row>
    <row r="163" spans="16:17">
      <c r="P163" s="284"/>
      <c r="Q163" s="284"/>
    </row>
    <row r="164" spans="16:17">
      <c r="P164" s="284"/>
      <c r="Q164" s="284"/>
    </row>
    <row r="165" spans="16:17">
      <c r="P165" s="284"/>
      <c r="Q165" s="284"/>
    </row>
    <row r="166" spans="16:17">
      <c r="P166" s="284"/>
      <c r="Q166" s="284"/>
    </row>
    <row r="167" spans="16:17">
      <c r="P167" s="284"/>
      <c r="Q167" s="284"/>
    </row>
    <row r="168" spans="16:17">
      <c r="P168" s="284"/>
      <c r="Q168" s="284"/>
    </row>
    <row r="169" spans="16:17">
      <c r="P169" s="284"/>
      <c r="Q169" s="284"/>
    </row>
    <row r="170" spans="16:17">
      <c r="P170" s="284"/>
      <c r="Q170" s="284"/>
    </row>
    <row r="171" spans="16:17">
      <c r="P171" s="284"/>
      <c r="Q171" s="284"/>
    </row>
    <row r="172" spans="16:17">
      <c r="P172" s="284"/>
      <c r="Q172" s="284"/>
    </row>
    <row r="173" spans="16:17">
      <c r="P173" s="284"/>
      <c r="Q173" s="284"/>
    </row>
    <row r="174" spans="16:17">
      <c r="P174" s="284"/>
      <c r="Q174" s="284"/>
    </row>
    <row r="175" spans="16:17">
      <c r="P175" s="284"/>
      <c r="Q175" s="284"/>
    </row>
    <row r="176" spans="16:17">
      <c r="P176" s="284"/>
      <c r="Q176" s="284"/>
    </row>
    <row r="177" spans="16:17">
      <c r="P177" s="284"/>
      <c r="Q177" s="284"/>
    </row>
    <row r="178" spans="16:17">
      <c r="P178" s="284"/>
      <c r="Q178" s="284"/>
    </row>
    <row r="179" spans="16:17">
      <c r="P179" s="284"/>
      <c r="Q179" s="284"/>
    </row>
    <row r="180" spans="16:17">
      <c r="P180" s="284"/>
      <c r="Q180" s="284"/>
    </row>
    <row r="181" spans="16:17">
      <c r="P181" s="284"/>
      <c r="Q181" s="284"/>
    </row>
    <row r="182" spans="16:17">
      <c r="P182" s="284"/>
      <c r="Q182" s="284"/>
    </row>
    <row r="183" spans="16:17">
      <c r="P183" s="284"/>
      <c r="Q183" s="284"/>
    </row>
    <row r="184" spans="16:17">
      <c r="P184" s="284"/>
      <c r="Q184" s="284"/>
    </row>
    <row r="185" spans="16:17">
      <c r="P185" s="284"/>
      <c r="Q185" s="284"/>
    </row>
    <row r="186" spans="16:17">
      <c r="P186" s="284"/>
      <c r="Q186" s="284"/>
    </row>
    <row r="187" spans="16:17">
      <c r="P187" s="284"/>
      <c r="Q187" s="284"/>
    </row>
    <row r="188" spans="16:17">
      <c r="P188" s="284"/>
      <c r="Q188" s="284"/>
    </row>
    <row r="189" spans="16:17">
      <c r="P189" s="284"/>
      <c r="Q189" s="284"/>
    </row>
    <row r="190" spans="16:17">
      <c r="P190" s="284"/>
      <c r="Q190" s="284"/>
    </row>
    <row r="191" spans="16:17">
      <c r="P191" s="284"/>
      <c r="Q191" s="284"/>
    </row>
    <row r="192" spans="16:17">
      <c r="P192" s="284"/>
      <c r="Q192" s="284"/>
    </row>
    <row r="193" spans="16:17">
      <c r="P193" s="284"/>
      <c r="Q193" s="284"/>
    </row>
    <row r="194" spans="16:17">
      <c r="P194" s="284"/>
      <c r="Q194" s="284"/>
    </row>
    <row r="195" spans="16:17">
      <c r="P195" s="284"/>
      <c r="Q195" s="284"/>
    </row>
    <row r="196" spans="16:17">
      <c r="P196" s="284"/>
      <c r="Q196" s="284"/>
    </row>
    <row r="197" spans="16:17">
      <c r="P197" s="284"/>
      <c r="Q197" s="284"/>
    </row>
    <row r="198" spans="16:17">
      <c r="P198" s="284"/>
      <c r="Q198" s="284"/>
    </row>
    <row r="199" spans="16:17">
      <c r="P199" s="284"/>
      <c r="Q199" s="284"/>
    </row>
    <row r="200" spans="16:17">
      <c r="P200" s="284"/>
      <c r="Q200" s="284"/>
    </row>
    <row r="201" spans="16:17">
      <c r="P201" s="284"/>
      <c r="Q201" s="284"/>
    </row>
    <row r="202" spans="16:17">
      <c r="P202" s="284"/>
      <c r="Q202" s="284"/>
    </row>
    <row r="203" spans="16:17">
      <c r="P203" s="284"/>
      <c r="Q203" s="284"/>
    </row>
    <row r="204" spans="16:17">
      <c r="P204" s="284"/>
      <c r="Q204" s="284"/>
    </row>
    <row r="205" spans="16:17">
      <c r="P205" s="284"/>
      <c r="Q205" s="284"/>
    </row>
    <row r="206" spans="16:17">
      <c r="P206" s="284"/>
      <c r="Q206" s="284"/>
    </row>
    <row r="207" spans="16:17">
      <c r="P207" s="284"/>
      <c r="Q207" s="284"/>
    </row>
    <row r="208" spans="16:17">
      <c r="P208" s="284"/>
      <c r="Q208" s="284"/>
    </row>
    <row r="209" spans="16:17">
      <c r="P209" s="284"/>
      <c r="Q209" s="284"/>
    </row>
    <row r="210" spans="16:17">
      <c r="P210" s="284"/>
      <c r="Q210" s="284"/>
    </row>
    <row r="211" spans="16:17">
      <c r="P211" s="284"/>
      <c r="Q211" s="284"/>
    </row>
    <row r="212" spans="16:17">
      <c r="P212" s="284"/>
      <c r="Q212" s="284"/>
    </row>
    <row r="213" spans="16:17">
      <c r="P213" s="284"/>
      <c r="Q213" s="284"/>
    </row>
    <row r="214" spans="16:17">
      <c r="P214" s="284"/>
      <c r="Q214" s="284"/>
    </row>
    <row r="215" spans="16:17">
      <c r="P215" s="284"/>
      <c r="Q215" s="284"/>
    </row>
    <row r="216" spans="16:17">
      <c r="P216" s="284"/>
      <c r="Q216" s="284"/>
    </row>
    <row r="217" spans="16:17">
      <c r="P217" s="284"/>
      <c r="Q217" s="284"/>
    </row>
    <row r="218" spans="16:17">
      <c r="P218" s="284"/>
      <c r="Q218" s="284"/>
    </row>
    <row r="219" spans="16:17">
      <c r="P219" s="284"/>
      <c r="Q219" s="284"/>
    </row>
    <row r="220" spans="16:17">
      <c r="P220" s="284"/>
      <c r="Q220" s="284"/>
    </row>
    <row r="221" spans="16:17">
      <c r="P221" s="284"/>
      <c r="Q221" s="284"/>
    </row>
    <row r="222" spans="16:17">
      <c r="P222" s="284"/>
      <c r="Q222" s="284"/>
    </row>
    <row r="223" spans="16:17">
      <c r="P223" s="284"/>
      <c r="Q223" s="284"/>
    </row>
    <row r="224" spans="16:17">
      <c r="P224" s="284"/>
      <c r="Q224" s="284"/>
    </row>
    <row r="225" spans="16:17">
      <c r="P225" s="284"/>
      <c r="Q225" s="284"/>
    </row>
    <row r="226" spans="16:17">
      <c r="P226" s="284"/>
      <c r="Q226" s="284"/>
    </row>
    <row r="227" spans="16:17">
      <c r="P227" s="284"/>
      <c r="Q227" s="284"/>
    </row>
    <row r="228" spans="16:17">
      <c r="P228" s="284"/>
      <c r="Q228" s="284"/>
    </row>
    <row r="229" spans="16:17">
      <c r="P229" s="284"/>
      <c r="Q229" s="284"/>
    </row>
    <row r="230" spans="16:17">
      <c r="P230" s="284"/>
      <c r="Q230" s="284"/>
    </row>
    <row r="231" spans="16:17">
      <c r="P231" s="284"/>
      <c r="Q231" s="284"/>
    </row>
    <row r="232" spans="16:17">
      <c r="P232" s="284"/>
      <c r="Q232" s="284"/>
    </row>
    <row r="233" spans="16:17">
      <c r="P233" s="284"/>
      <c r="Q233" s="284"/>
    </row>
    <row r="234" spans="16:17">
      <c r="P234" s="284"/>
      <c r="Q234" s="284"/>
    </row>
    <row r="235" spans="16:17">
      <c r="P235" s="284"/>
      <c r="Q235" s="284"/>
    </row>
    <row r="236" spans="16:17">
      <c r="P236" s="284"/>
      <c r="Q236" s="284"/>
    </row>
    <row r="237" spans="16:17">
      <c r="P237" s="284"/>
      <c r="Q237" s="284"/>
    </row>
    <row r="238" spans="16:17">
      <c r="P238" s="284"/>
      <c r="Q238" s="284"/>
    </row>
    <row r="239" spans="16:17">
      <c r="P239" s="284"/>
      <c r="Q239" s="284"/>
    </row>
    <row r="240" spans="16:17">
      <c r="P240" s="284"/>
      <c r="Q240" s="284"/>
    </row>
    <row r="241" spans="16:17">
      <c r="P241" s="284"/>
      <c r="Q241" s="284"/>
    </row>
    <row r="242" spans="16:17">
      <c r="P242" s="284"/>
      <c r="Q242" s="284"/>
    </row>
    <row r="243" spans="16:17">
      <c r="P243" s="284"/>
      <c r="Q243" s="284"/>
    </row>
    <row r="244" spans="16:17">
      <c r="P244" s="284"/>
      <c r="Q244" s="284"/>
    </row>
    <row r="245" spans="16:17">
      <c r="P245" s="284"/>
      <c r="Q245" s="284"/>
    </row>
    <row r="246" spans="16:17">
      <c r="P246" s="284"/>
      <c r="Q246" s="284"/>
    </row>
    <row r="247" spans="16:17">
      <c r="P247" s="284"/>
      <c r="Q247" s="284"/>
    </row>
    <row r="248" spans="16:17">
      <c r="P248" s="284"/>
      <c r="Q248" s="284"/>
    </row>
    <row r="249" spans="16:17">
      <c r="P249" s="284"/>
      <c r="Q249" s="284"/>
    </row>
    <row r="250" spans="16:17">
      <c r="P250" s="284"/>
      <c r="Q250" s="284"/>
    </row>
    <row r="251" spans="16:17">
      <c r="P251" s="284"/>
      <c r="Q251" s="284"/>
    </row>
    <row r="252" spans="16:17">
      <c r="P252" s="284"/>
      <c r="Q252" s="284"/>
    </row>
    <row r="253" spans="16:17">
      <c r="P253" s="284"/>
      <c r="Q253" s="284"/>
    </row>
    <row r="254" spans="16:17">
      <c r="P254" s="284"/>
      <c r="Q254" s="284"/>
    </row>
    <row r="255" spans="16:17">
      <c r="P255" s="284"/>
      <c r="Q255" s="284"/>
    </row>
    <row r="256" spans="16:17">
      <c r="P256" s="284"/>
      <c r="Q256" s="284"/>
    </row>
    <row r="257" spans="16:17">
      <c r="P257" s="284"/>
      <c r="Q257" s="284"/>
    </row>
    <row r="258" spans="16:17">
      <c r="P258" s="284"/>
      <c r="Q258" s="284"/>
    </row>
    <row r="259" spans="16:17">
      <c r="P259" s="284"/>
      <c r="Q259" s="284"/>
    </row>
    <row r="260" spans="16:17">
      <c r="P260" s="284"/>
      <c r="Q260" s="284"/>
    </row>
    <row r="261" spans="16:17">
      <c r="P261" s="284"/>
      <c r="Q261" s="284"/>
    </row>
    <row r="262" spans="16:17">
      <c r="P262" s="284"/>
      <c r="Q262" s="284"/>
    </row>
    <row r="263" spans="16:17">
      <c r="P263" s="284"/>
      <c r="Q263" s="284"/>
    </row>
    <row r="264" spans="16:17">
      <c r="P264" s="284"/>
      <c r="Q264" s="284"/>
    </row>
    <row r="265" spans="16:17">
      <c r="P265" s="284"/>
      <c r="Q265" s="284"/>
    </row>
    <row r="266" spans="16:17">
      <c r="P266" s="284"/>
      <c r="Q266" s="284"/>
    </row>
    <row r="267" spans="16:17">
      <c r="P267" s="284"/>
      <c r="Q267" s="284"/>
    </row>
    <row r="268" spans="16:17">
      <c r="P268" s="284"/>
      <c r="Q268" s="284"/>
    </row>
    <row r="269" spans="16:17">
      <c r="P269" s="284"/>
      <c r="Q269" s="284"/>
    </row>
    <row r="270" spans="16:17">
      <c r="P270" s="284"/>
      <c r="Q270" s="284"/>
    </row>
    <row r="271" spans="16:17">
      <c r="P271" s="284"/>
      <c r="Q271" s="284"/>
    </row>
    <row r="272" spans="16:17">
      <c r="P272" s="284"/>
      <c r="Q272" s="284"/>
    </row>
    <row r="273" spans="16:17">
      <c r="P273" s="284"/>
      <c r="Q273" s="284"/>
    </row>
    <row r="274" spans="16:17">
      <c r="P274" s="284"/>
      <c r="Q274" s="284"/>
    </row>
    <row r="275" spans="16:17">
      <c r="P275" s="284"/>
      <c r="Q275" s="284"/>
    </row>
    <row r="276" spans="16:17">
      <c r="P276" s="284"/>
      <c r="Q276" s="284"/>
    </row>
    <row r="277" spans="16:17">
      <c r="P277" s="284"/>
      <c r="Q277" s="284"/>
    </row>
    <row r="278" spans="16:17">
      <c r="P278" s="284"/>
      <c r="Q278" s="284"/>
    </row>
    <row r="279" spans="16:17">
      <c r="P279" s="284"/>
      <c r="Q279" s="284"/>
    </row>
    <row r="280" spans="16:17">
      <c r="P280" s="284"/>
      <c r="Q280" s="284"/>
    </row>
    <row r="281" spans="16:17">
      <c r="P281" s="284"/>
      <c r="Q281" s="284"/>
    </row>
    <row r="282" spans="16:17">
      <c r="P282" s="284"/>
      <c r="Q282" s="284"/>
    </row>
    <row r="283" spans="16:17">
      <c r="P283" s="284"/>
      <c r="Q283" s="284"/>
    </row>
    <row r="284" spans="16:17">
      <c r="P284" s="284"/>
      <c r="Q284" s="284"/>
    </row>
    <row r="285" spans="16:17">
      <c r="P285" s="284"/>
      <c r="Q285" s="284"/>
    </row>
    <row r="286" spans="16:17">
      <c r="P286" s="284"/>
      <c r="Q286" s="284"/>
    </row>
    <row r="287" spans="16:17">
      <c r="P287" s="284"/>
      <c r="Q287" s="284"/>
    </row>
    <row r="288" spans="16:17">
      <c r="P288" s="284"/>
      <c r="Q288" s="284"/>
    </row>
    <row r="289" spans="16:17">
      <c r="P289" s="284"/>
      <c r="Q289" s="284"/>
    </row>
    <row r="290" spans="16:17">
      <c r="P290" s="284"/>
      <c r="Q290" s="284"/>
    </row>
    <row r="291" spans="16:17">
      <c r="P291" s="284"/>
      <c r="Q291" s="284"/>
    </row>
    <row r="292" spans="16:17">
      <c r="P292" s="284"/>
      <c r="Q292" s="284"/>
    </row>
    <row r="293" spans="16:17">
      <c r="P293" s="284"/>
      <c r="Q293" s="284"/>
    </row>
    <row r="294" spans="16:17">
      <c r="P294" s="284"/>
      <c r="Q294" s="284"/>
    </row>
    <row r="295" spans="16:17">
      <c r="P295" s="284"/>
      <c r="Q295" s="284"/>
    </row>
    <row r="296" spans="16:17">
      <c r="P296" s="284"/>
      <c r="Q296" s="284"/>
    </row>
    <row r="297" spans="16:17">
      <c r="P297" s="284"/>
      <c r="Q297" s="284"/>
    </row>
    <row r="298" spans="16:17">
      <c r="P298" s="284"/>
      <c r="Q298" s="284"/>
    </row>
    <row r="299" spans="16:17">
      <c r="P299" s="284"/>
      <c r="Q299" s="284"/>
    </row>
    <row r="300" spans="16:17">
      <c r="P300" s="284"/>
      <c r="Q300" s="284"/>
    </row>
    <row r="301" spans="16:17">
      <c r="P301" s="284"/>
      <c r="Q301" s="284"/>
    </row>
    <row r="302" spans="16:17">
      <c r="P302" s="284"/>
      <c r="Q302" s="284"/>
    </row>
    <row r="303" spans="16:17">
      <c r="P303" s="284"/>
      <c r="Q303" s="284"/>
    </row>
    <row r="304" spans="16:17">
      <c r="P304" s="284"/>
      <c r="Q304" s="284"/>
    </row>
    <row r="305" spans="16:17">
      <c r="P305" s="284"/>
      <c r="Q305" s="284"/>
    </row>
    <row r="306" spans="16:17">
      <c r="P306" s="284"/>
      <c r="Q306" s="284"/>
    </row>
    <row r="307" spans="16:17">
      <c r="P307" s="284"/>
      <c r="Q307" s="284"/>
    </row>
    <row r="308" spans="16:17">
      <c r="P308" s="284"/>
      <c r="Q308" s="284"/>
    </row>
    <row r="309" spans="16:17">
      <c r="P309" s="284"/>
      <c r="Q309" s="284"/>
    </row>
    <row r="310" spans="16:17">
      <c r="P310" s="284"/>
      <c r="Q310" s="284"/>
    </row>
    <row r="311" spans="16:17">
      <c r="P311" s="284"/>
      <c r="Q311" s="284"/>
    </row>
    <row r="312" spans="16:17">
      <c r="P312" s="284"/>
      <c r="Q312" s="284"/>
    </row>
    <row r="313" spans="16:17">
      <c r="P313" s="284"/>
      <c r="Q313" s="284"/>
    </row>
    <row r="314" spans="16:17">
      <c r="P314" s="284"/>
      <c r="Q314" s="284"/>
    </row>
    <row r="315" spans="16:17">
      <c r="P315" s="284"/>
      <c r="Q315" s="284"/>
    </row>
    <row r="316" spans="16:17">
      <c r="P316" s="284"/>
      <c r="Q316" s="284"/>
    </row>
    <row r="317" spans="16:17">
      <c r="P317" s="284"/>
      <c r="Q317" s="284"/>
    </row>
    <row r="318" spans="16:17">
      <c r="P318" s="284"/>
      <c r="Q318" s="284"/>
    </row>
    <row r="319" spans="16:17">
      <c r="P319" s="284"/>
      <c r="Q319" s="284"/>
    </row>
    <row r="320" spans="16:17">
      <c r="P320" s="284"/>
      <c r="Q320" s="284"/>
    </row>
    <row r="321" spans="16:17">
      <c r="P321" s="284"/>
      <c r="Q321" s="284"/>
    </row>
    <row r="322" spans="16:17">
      <c r="P322" s="284"/>
      <c r="Q322" s="284"/>
    </row>
    <row r="323" spans="16:17">
      <c r="P323" s="284"/>
      <c r="Q323" s="284"/>
    </row>
    <row r="324" spans="16:17">
      <c r="P324" s="284"/>
      <c r="Q324" s="284"/>
    </row>
    <row r="325" spans="16:17">
      <c r="P325" s="284"/>
      <c r="Q325" s="284"/>
    </row>
    <row r="326" spans="16:17">
      <c r="P326" s="284"/>
      <c r="Q326" s="284"/>
    </row>
    <row r="327" spans="16:17">
      <c r="P327" s="284"/>
      <c r="Q327" s="284"/>
    </row>
    <row r="328" spans="16:17">
      <c r="P328" s="284"/>
      <c r="Q328" s="284"/>
    </row>
    <row r="329" spans="16:17">
      <c r="P329" s="284"/>
      <c r="Q329" s="284"/>
    </row>
    <row r="330" spans="16:17">
      <c r="P330" s="284"/>
      <c r="Q330" s="284"/>
    </row>
    <row r="331" spans="16:17">
      <c r="P331" s="284"/>
      <c r="Q331" s="284"/>
    </row>
    <row r="332" spans="16:17">
      <c r="P332" s="284"/>
      <c r="Q332" s="284"/>
    </row>
    <row r="333" spans="16:17">
      <c r="P333" s="284"/>
      <c r="Q333" s="284"/>
    </row>
    <row r="334" spans="16:17">
      <c r="P334" s="284"/>
      <c r="Q334" s="284"/>
    </row>
    <row r="335" spans="16:17">
      <c r="P335" s="284"/>
      <c r="Q335" s="284"/>
    </row>
    <row r="336" spans="16:17">
      <c r="P336" s="284"/>
      <c r="Q336" s="284"/>
    </row>
    <row r="337" spans="16:17">
      <c r="P337" s="284"/>
      <c r="Q337" s="284"/>
    </row>
    <row r="338" spans="16:17">
      <c r="P338" s="284"/>
      <c r="Q338" s="284"/>
    </row>
    <row r="339" spans="16:17">
      <c r="P339" s="284"/>
      <c r="Q339" s="284"/>
    </row>
    <row r="340" spans="16:17">
      <c r="P340" s="284"/>
      <c r="Q340" s="284"/>
    </row>
    <row r="341" spans="16:17">
      <c r="P341" s="284"/>
      <c r="Q341" s="284"/>
    </row>
    <row r="342" spans="16:17">
      <c r="P342" s="284"/>
      <c r="Q342" s="284"/>
    </row>
    <row r="343" spans="16:17">
      <c r="P343" s="284"/>
      <c r="Q343" s="284"/>
    </row>
    <row r="344" spans="16:17">
      <c r="P344" s="284"/>
      <c r="Q344" s="284"/>
    </row>
    <row r="345" spans="16:17">
      <c r="P345" s="284"/>
      <c r="Q345" s="284"/>
    </row>
    <row r="346" spans="16:17">
      <c r="P346" s="284"/>
      <c r="Q346" s="284"/>
    </row>
    <row r="347" spans="16:17">
      <c r="P347" s="284"/>
      <c r="Q347" s="284"/>
    </row>
    <row r="348" spans="16:17">
      <c r="P348" s="284"/>
      <c r="Q348" s="284"/>
    </row>
    <row r="349" spans="16:17">
      <c r="P349" s="284"/>
      <c r="Q349" s="284"/>
    </row>
    <row r="350" spans="16:17">
      <c r="P350" s="284"/>
      <c r="Q350" s="284"/>
    </row>
    <row r="351" spans="16:17">
      <c r="P351" s="284"/>
      <c r="Q351" s="284"/>
    </row>
    <row r="352" spans="16:17">
      <c r="P352" s="284"/>
      <c r="Q352" s="284"/>
    </row>
    <row r="353" spans="16:17">
      <c r="P353" s="284"/>
      <c r="Q353" s="284"/>
    </row>
    <row r="354" spans="16:17">
      <c r="P354" s="284"/>
      <c r="Q354" s="284"/>
    </row>
    <row r="355" spans="16:17">
      <c r="P355" s="284"/>
      <c r="Q355" s="284"/>
    </row>
    <row r="356" spans="16:17">
      <c r="P356" s="284"/>
      <c r="Q356" s="284"/>
    </row>
    <row r="357" spans="16:17">
      <c r="P357" s="284"/>
      <c r="Q357" s="284"/>
    </row>
    <row r="358" spans="16:17">
      <c r="P358" s="284"/>
      <c r="Q358" s="284"/>
    </row>
    <row r="359" spans="16:17">
      <c r="P359" s="284"/>
      <c r="Q359" s="284"/>
    </row>
    <row r="360" spans="16:17">
      <c r="P360" s="284"/>
      <c r="Q360" s="284"/>
    </row>
    <row r="361" spans="16:17">
      <c r="P361" s="284"/>
      <c r="Q361" s="284"/>
    </row>
    <row r="362" spans="16:17">
      <c r="P362" s="284"/>
      <c r="Q362" s="284"/>
    </row>
    <row r="363" spans="16:17">
      <c r="P363" s="284"/>
      <c r="Q363" s="284"/>
    </row>
    <row r="364" spans="16:17">
      <c r="P364" s="284"/>
      <c r="Q364" s="284"/>
    </row>
    <row r="365" spans="16:17">
      <c r="P365" s="284"/>
      <c r="Q365" s="284"/>
    </row>
    <row r="366" spans="16:17">
      <c r="P366" s="284"/>
      <c r="Q366" s="284"/>
    </row>
    <row r="367" spans="16:17">
      <c r="P367" s="284"/>
      <c r="Q367" s="284"/>
    </row>
    <row r="368" spans="16:17">
      <c r="P368" s="284"/>
      <c r="Q368" s="284"/>
    </row>
    <row r="369" spans="16:17">
      <c r="P369" s="284"/>
      <c r="Q369" s="284"/>
    </row>
    <row r="370" spans="16:17">
      <c r="P370" s="284"/>
      <c r="Q370" s="284"/>
    </row>
    <row r="371" spans="16:17">
      <c r="P371" s="284"/>
      <c r="Q371" s="284"/>
    </row>
    <row r="372" spans="16:17">
      <c r="P372" s="284"/>
      <c r="Q372" s="284"/>
    </row>
    <row r="373" spans="16:17">
      <c r="P373" s="284"/>
      <c r="Q373" s="284"/>
    </row>
    <row r="374" spans="16:17">
      <c r="P374" s="284"/>
      <c r="Q374" s="284"/>
    </row>
    <row r="375" spans="16:17">
      <c r="P375" s="284"/>
      <c r="Q375" s="284"/>
    </row>
    <row r="376" spans="16:17">
      <c r="P376" s="284"/>
      <c r="Q376" s="284"/>
    </row>
    <row r="377" spans="16:17">
      <c r="P377" s="284"/>
      <c r="Q377" s="284"/>
    </row>
    <row r="378" spans="16:17">
      <c r="P378" s="284"/>
      <c r="Q378" s="284"/>
    </row>
    <row r="379" spans="16:17">
      <c r="P379" s="284"/>
      <c r="Q379" s="284"/>
    </row>
    <row r="380" spans="16:17">
      <c r="P380" s="284"/>
      <c r="Q380" s="284"/>
    </row>
    <row r="381" spans="16:17">
      <c r="P381" s="284"/>
      <c r="Q381" s="284"/>
    </row>
    <row r="382" spans="16:17">
      <c r="P382" s="284"/>
      <c r="Q382" s="284"/>
    </row>
    <row r="383" spans="16:17">
      <c r="P383" s="284"/>
      <c r="Q383" s="284"/>
    </row>
    <row r="384" spans="16:17">
      <c r="P384" s="284"/>
      <c r="Q384" s="284"/>
    </row>
    <row r="385" spans="16:17">
      <c r="P385" s="284"/>
      <c r="Q385" s="284"/>
    </row>
    <row r="386" spans="16:17">
      <c r="P386" s="284"/>
      <c r="Q386" s="284"/>
    </row>
    <row r="387" spans="16:17">
      <c r="P387" s="284"/>
      <c r="Q387" s="284"/>
    </row>
    <row r="388" spans="16:17">
      <c r="P388" s="284"/>
      <c r="Q388" s="284"/>
    </row>
    <row r="389" spans="16:17">
      <c r="P389" s="284"/>
      <c r="Q389" s="284"/>
    </row>
    <row r="390" spans="16:17">
      <c r="P390" s="284"/>
      <c r="Q390" s="284"/>
    </row>
    <row r="391" spans="16:17">
      <c r="P391" s="284"/>
      <c r="Q391" s="284"/>
    </row>
    <row r="392" spans="16:17">
      <c r="P392" s="284"/>
      <c r="Q392" s="284"/>
    </row>
    <row r="393" spans="16:17">
      <c r="P393" s="284"/>
      <c r="Q393" s="284"/>
    </row>
    <row r="394" spans="16:17">
      <c r="P394" s="284"/>
      <c r="Q394" s="284"/>
    </row>
    <row r="395" spans="16:17">
      <c r="P395" s="284"/>
      <c r="Q395" s="284"/>
    </row>
    <row r="396" spans="16:17">
      <c r="P396" s="284"/>
      <c r="Q396" s="284"/>
    </row>
    <row r="397" spans="16:17">
      <c r="P397" s="284"/>
      <c r="Q397" s="284"/>
    </row>
    <row r="398" spans="16:17">
      <c r="P398" s="284"/>
      <c r="Q398" s="284"/>
    </row>
    <row r="399" spans="16:17">
      <c r="P399" s="284"/>
      <c r="Q399" s="284"/>
    </row>
    <row r="400" spans="16:17">
      <c r="P400" s="284"/>
      <c r="Q400" s="284"/>
    </row>
    <row r="401" spans="16:17">
      <c r="P401" s="284"/>
      <c r="Q401" s="284"/>
    </row>
    <row r="402" spans="16:17">
      <c r="P402" s="284"/>
      <c r="Q402" s="284"/>
    </row>
    <row r="403" spans="16:17">
      <c r="P403" s="284"/>
      <c r="Q403" s="284"/>
    </row>
    <row r="404" spans="16:17">
      <c r="P404" s="284"/>
      <c r="Q404" s="284"/>
    </row>
    <row r="405" spans="16:17">
      <c r="P405" s="284"/>
      <c r="Q405" s="284"/>
    </row>
    <row r="406" spans="16:17">
      <c r="P406" s="284"/>
      <c r="Q406" s="284"/>
    </row>
    <row r="407" spans="16:17">
      <c r="P407" s="284"/>
      <c r="Q407" s="284"/>
    </row>
    <row r="408" spans="16:17">
      <c r="P408" s="284"/>
      <c r="Q408" s="284"/>
    </row>
    <row r="409" spans="16:17">
      <c r="P409" s="284"/>
      <c r="Q409" s="284"/>
    </row>
    <row r="410" spans="16:17">
      <c r="P410" s="284"/>
      <c r="Q410" s="284"/>
    </row>
    <row r="411" spans="16:17">
      <c r="P411" s="284"/>
      <c r="Q411" s="284"/>
    </row>
    <row r="412" spans="16:17">
      <c r="P412" s="284"/>
      <c r="Q412" s="284"/>
    </row>
    <row r="413" spans="16:17">
      <c r="P413" s="284"/>
      <c r="Q413" s="284"/>
    </row>
    <row r="414" spans="16:17">
      <c r="P414" s="284"/>
      <c r="Q414" s="284"/>
    </row>
    <row r="415" spans="16:17">
      <c r="P415" s="284"/>
      <c r="Q415" s="284"/>
    </row>
    <row r="416" spans="16:17">
      <c r="P416" s="284"/>
      <c r="Q416" s="284"/>
    </row>
    <row r="417" spans="16:17">
      <c r="P417" s="284"/>
      <c r="Q417" s="284"/>
    </row>
    <row r="418" spans="16:17">
      <c r="P418" s="284"/>
      <c r="Q418" s="284"/>
    </row>
    <row r="419" spans="16:17">
      <c r="P419" s="284"/>
      <c r="Q419" s="284"/>
    </row>
    <row r="420" spans="16:17">
      <c r="P420" s="284"/>
      <c r="Q420" s="284"/>
    </row>
    <row r="421" spans="16:17">
      <c r="P421" s="284"/>
      <c r="Q421" s="284"/>
    </row>
    <row r="422" spans="16:17">
      <c r="P422" s="284"/>
      <c r="Q422" s="284"/>
    </row>
    <row r="423" spans="16:17">
      <c r="P423" s="284"/>
      <c r="Q423" s="284"/>
    </row>
    <row r="424" spans="16:17">
      <c r="P424" s="284"/>
      <c r="Q424" s="284"/>
    </row>
    <row r="425" spans="16:17">
      <c r="P425" s="284"/>
      <c r="Q425" s="284"/>
    </row>
    <row r="426" spans="16:17">
      <c r="P426" s="284"/>
      <c r="Q426" s="284"/>
    </row>
    <row r="427" spans="16:17">
      <c r="P427" s="284"/>
      <c r="Q427" s="284"/>
    </row>
    <row r="428" spans="16:17">
      <c r="P428" s="284"/>
      <c r="Q428" s="284"/>
    </row>
    <row r="429" spans="16:17">
      <c r="P429" s="284"/>
      <c r="Q429" s="284"/>
    </row>
    <row r="430" spans="16:17">
      <c r="P430" s="284"/>
      <c r="Q430" s="284"/>
    </row>
    <row r="431" spans="16:17">
      <c r="P431" s="284"/>
      <c r="Q431" s="284"/>
    </row>
    <row r="432" spans="16:17">
      <c r="P432" s="284"/>
      <c r="Q432" s="284"/>
    </row>
    <row r="433" spans="16:17">
      <c r="P433" s="284"/>
      <c r="Q433" s="284"/>
    </row>
    <row r="434" spans="16:17">
      <c r="P434" s="284"/>
      <c r="Q434" s="284"/>
    </row>
    <row r="435" spans="16:17">
      <c r="P435" s="284"/>
      <c r="Q435" s="284"/>
    </row>
    <row r="436" spans="16:17">
      <c r="P436" s="284"/>
      <c r="Q436" s="284"/>
    </row>
    <row r="437" spans="16:17">
      <c r="P437" s="284"/>
      <c r="Q437" s="284"/>
    </row>
    <row r="438" spans="16:17">
      <c r="P438" s="284"/>
      <c r="Q438" s="284"/>
    </row>
    <row r="439" spans="16:17">
      <c r="P439" s="284"/>
      <c r="Q439" s="284"/>
    </row>
    <row r="440" spans="16:17">
      <c r="P440" s="284"/>
      <c r="Q440" s="284"/>
    </row>
    <row r="441" spans="16:17">
      <c r="P441" s="284"/>
      <c r="Q441" s="284"/>
    </row>
    <row r="442" spans="16:17">
      <c r="P442" s="284"/>
      <c r="Q442" s="284"/>
    </row>
    <row r="443" spans="16:17">
      <c r="P443" s="284"/>
      <c r="Q443" s="284"/>
    </row>
    <row r="444" spans="16:17">
      <c r="P444" s="284"/>
      <c r="Q444" s="284"/>
    </row>
    <row r="445" spans="16:17">
      <c r="P445" s="284"/>
      <c r="Q445" s="284"/>
    </row>
    <row r="446" spans="16:17">
      <c r="P446" s="284"/>
      <c r="Q446" s="284"/>
    </row>
    <row r="447" spans="16:17">
      <c r="P447" s="284"/>
      <c r="Q447" s="284"/>
    </row>
    <row r="448" spans="16:17">
      <c r="P448" s="284"/>
      <c r="Q448" s="284"/>
    </row>
    <row r="449" spans="16:17">
      <c r="P449" s="284"/>
      <c r="Q449" s="284"/>
    </row>
    <row r="450" spans="16:17">
      <c r="P450" s="284"/>
      <c r="Q450" s="284"/>
    </row>
    <row r="451" spans="16:17">
      <c r="P451" s="284"/>
      <c r="Q451" s="284"/>
    </row>
    <row r="452" spans="16:17">
      <c r="P452" s="284"/>
      <c r="Q452" s="284"/>
    </row>
    <row r="453" spans="16:17">
      <c r="P453" s="284"/>
      <c r="Q453" s="284"/>
    </row>
    <row r="454" spans="16:17">
      <c r="P454" s="284"/>
      <c r="Q454" s="284"/>
    </row>
    <row r="455" spans="16:17">
      <c r="P455" s="284"/>
      <c r="Q455" s="284"/>
    </row>
    <row r="456" spans="16:17">
      <c r="P456" s="284"/>
      <c r="Q456" s="284"/>
    </row>
    <row r="457" spans="16:17">
      <c r="P457" s="284"/>
      <c r="Q457" s="284"/>
    </row>
    <row r="458" spans="16:17">
      <c r="P458" s="284"/>
      <c r="Q458" s="284"/>
    </row>
    <row r="459" spans="16:17">
      <c r="P459" s="284"/>
      <c r="Q459" s="284"/>
    </row>
    <row r="460" spans="16:17">
      <c r="P460" s="284"/>
      <c r="Q460" s="284"/>
    </row>
    <row r="461" spans="16:17">
      <c r="P461" s="284"/>
      <c r="Q461" s="284"/>
    </row>
    <row r="462" spans="16:17">
      <c r="P462" s="284"/>
      <c r="Q462" s="284"/>
    </row>
    <row r="463" spans="16:17">
      <c r="P463" s="284"/>
      <c r="Q463" s="284"/>
    </row>
    <row r="464" spans="16:17">
      <c r="P464" s="284"/>
      <c r="Q464" s="284"/>
    </row>
    <row r="465" spans="16:17">
      <c r="P465" s="284"/>
      <c r="Q465" s="284"/>
    </row>
    <row r="466" spans="16:17">
      <c r="P466" s="284"/>
      <c r="Q466" s="284"/>
    </row>
    <row r="467" spans="16:17">
      <c r="P467" s="284"/>
      <c r="Q467" s="284"/>
    </row>
    <row r="468" spans="16:17">
      <c r="P468" s="284"/>
      <c r="Q468" s="284"/>
    </row>
    <row r="469" spans="16:17">
      <c r="P469" s="284"/>
      <c r="Q469" s="284"/>
    </row>
    <row r="470" spans="16:17">
      <c r="P470" s="284"/>
      <c r="Q470" s="284"/>
    </row>
    <row r="471" spans="16:17">
      <c r="P471" s="284"/>
      <c r="Q471" s="284"/>
    </row>
    <row r="472" spans="16:17">
      <c r="P472" s="284"/>
      <c r="Q472" s="284"/>
    </row>
    <row r="473" spans="16:17">
      <c r="P473" s="284"/>
      <c r="Q473" s="284"/>
    </row>
    <row r="474" spans="16:17">
      <c r="P474" s="284"/>
      <c r="Q474" s="284"/>
    </row>
    <row r="475" spans="16:17">
      <c r="P475" s="284"/>
      <c r="Q475" s="284"/>
    </row>
    <row r="476" spans="16:17">
      <c r="P476" s="284"/>
      <c r="Q476" s="284"/>
    </row>
    <row r="477" spans="16:17">
      <c r="P477" s="284"/>
      <c r="Q477" s="284"/>
    </row>
    <row r="478" spans="16:17">
      <c r="P478" s="284"/>
      <c r="Q478" s="284"/>
    </row>
    <row r="479" spans="16:17">
      <c r="P479" s="284"/>
      <c r="Q479" s="284"/>
    </row>
    <row r="480" spans="16:17">
      <c r="P480" s="284"/>
      <c r="Q480" s="284"/>
    </row>
    <row r="481" spans="16:17">
      <c r="P481" s="284"/>
      <c r="Q481" s="284"/>
    </row>
    <row r="482" spans="16:17">
      <c r="P482" s="284"/>
      <c r="Q482" s="284"/>
    </row>
    <row r="483" spans="16:17">
      <c r="P483" s="284"/>
      <c r="Q483" s="284"/>
    </row>
    <row r="484" spans="16:17">
      <c r="P484" s="284"/>
      <c r="Q484" s="284"/>
    </row>
    <row r="485" spans="16:17">
      <c r="P485" s="284"/>
      <c r="Q485" s="284"/>
    </row>
    <row r="486" spans="16:17">
      <c r="P486" s="284"/>
      <c r="Q486" s="284"/>
    </row>
    <row r="487" spans="16:17">
      <c r="P487" s="284"/>
      <c r="Q487" s="284"/>
    </row>
    <row r="488" spans="16:17">
      <c r="P488" s="284"/>
      <c r="Q488" s="284"/>
    </row>
    <row r="489" spans="16:17">
      <c r="P489" s="284"/>
      <c r="Q489" s="284"/>
    </row>
    <row r="490" spans="16:17">
      <c r="P490" s="284"/>
      <c r="Q490" s="284"/>
    </row>
    <row r="491" spans="16:17">
      <c r="P491" s="284"/>
      <c r="Q491" s="284"/>
    </row>
    <row r="492" spans="16:17">
      <c r="P492" s="284"/>
      <c r="Q492" s="284"/>
    </row>
    <row r="493" spans="16:17">
      <c r="P493" s="284"/>
      <c r="Q493" s="284"/>
    </row>
    <row r="494" spans="16:17">
      <c r="P494" s="284"/>
      <c r="Q494" s="284"/>
    </row>
    <row r="495" spans="16:17">
      <c r="P495" s="284"/>
      <c r="Q495" s="284"/>
    </row>
    <row r="496" spans="16:17">
      <c r="P496" s="284"/>
      <c r="Q496" s="284"/>
    </row>
    <row r="497" spans="16:17">
      <c r="P497" s="284"/>
      <c r="Q497" s="284"/>
    </row>
    <row r="498" spans="16:17">
      <c r="P498" s="284"/>
      <c r="Q498" s="284"/>
    </row>
    <row r="499" spans="16:17">
      <c r="P499" s="284"/>
      <c r="Q499" s="284"/>
    </row>
    <row r="500" spans="16:17">
      <c r="P500" s="284"/>
      <c r="Q500" s="284"/>
    </row>
    <row r="501" spans="16:17">
      <c r="P501" s="284"/>
      <c r="Q501" s="284"/>
    </row>
    <row r="502" spans="16:17">
      <c r="P502" s="284"/>
      <c r="Q502" s="284"/>
    </row>
    <row r="503" spans="16:17">
      <c r="P503" s="284"/>
      <c r="Q503" s="284"/>
    </row>
    <row r="504" spans="16:17">
      <c r="P504" s="284"/>
      <c r="Q504" s="284"/>
    </row>
    <row r="505" spans="16:17">
      <c r="P505" s="284"/>
      <c r="Q505" s="284"/>
    </row>
    <row r="506" spans="16:17">
      <c r="P506" s="284"/>
      <c r="Q506" s="284"/>
    </row>
    <row r="507" spans="16:17">
      <c r="P507" s="284"/>
      <c r="Q507" s="284"/>
    </row>
    <row r="508" spans="16:17">
      <c r="P508" s="284"/>
      <c r="Q508" s="284"/>
    </row>
    <row r="509" spans="16:17">
      <c r="P509" s="284"/>
      <c r="Q509" s="284"/>
    </row>
    <row r="510" spans="16:17">
      <c r="P510" s="284"/>
      <c r="Q510" s="284"/>
    </row>
    <row r="511" spans="16:17">
      <c r="P511" s="284"/>
      <c r="Q511" s="284"/>
    </row>
    <row r="512" spans="16:17">
      <c r="P512" s="284"/>
      <c r="Q512" s="284"/>
    </row>
    <row r="513" spans="16:17">
      <c r="P513" s="284"/>
      <c r="Q513" s="284"/>
    </row>
    <row r="514" spans="16:17">
      <c r="P514" s="284"/>
      <c r="Q514" s="284"/>
    </row>
    <row r="515" spans="16:17">
      <c r="P515" s="284"/>
      <c r="Q515" s="284"/>
    </row>
    <row r="516" spans="16:17">
      <c r="P516" s="284"/>
      <c r="Q516" s="284"/>
    </row>
    <row r="517" spans="16:17">
      <c r="P517" s="284"/>
      <c r="Q517" s="284"/>
    </row>
    <row r="518" spans="16:17">
      <c r="P518" s="284"/>
      <c r="Q518" s="284"/>
    </row>
    <row r="519" spans="16:17">
      <c r="P519" s="284"/>
      <c r="Q519" s="284"/>
    </row>
    <row r="520" spans="16:17">
      <c r="P520" s="284"/>
      <c r="Q520" s="284"/>
    </row>
    <row r="521" spans="16:17">
      <c r="P521" s="284"/>
      <c r="Q521" s="284"/>
    </row>
    <row r="522" spans="16:17">
      <c r="P522" s="284"/>
      <c r="Q522" s="284"/>
    </row>
    <row r="523" spans="16:17">
      <c r="P523" s="284"/>
      <c r="Q523" s="284"/>
    </row>
    <row r="524" spans="16:17">
      <c r="P524" s="284"/>
      <c r="Q524" s="284"/>
    </row>
    <row r="525" spans="16:17">
      <c r="P525" s="284"/>
      <c r="Q525" s="284"/>
    </row>
    <row r="526" spans="16:17">
      <c r="P526" s="284"/>
      <c r="Q526" s="284"/>
    </row>
    <row r="527" spans="16:17">
      <c r="P527" s="284"/>
      <c r="Q527" s="284"/>
    </row>
    <row r="528" spans="16:17">
      <c r="P528" s="284"/>
      <c r="Q528" s="284"/>
    </row>
    <row r="529" spans="16:17">
      <c r="P529" s="284"/>
      <c r="Q529" s="284"/>
    </row>
    <row r="530" spans="16:17">
      <c r="P530" s="284"/>
      <c r="Q530" s="284"/>
    </row>
    <row r="531" spans="16:17">
      <c r="P531" s="284"/>
      <c r="Q531" s="284"/>
    </row>
    <row r="532" spans="16:17">
      <c r="P532" s="284"/>
      <c r="Q532" s="284"/>
    </row>
    <row r="533" spans="16:17">
      <c r="P533" s="284"/>
      <c r="Q533" s="284"/>
    </row>
    <row r="534" spans="16:17">
      <c r="P534" s="284"/>
      <c r="Q534" s="284"/>
    </row>
    <row r="535" spans="16:17">
      <c r="P535" s="284"/>
      <c r="Q535" s="284"/>
    </row>
    <row r="536" spans="16:17">
      <c r="P536" s="284"/>
      <c r="Q536" s="284"/>
    </row>
    <row r="537" spans="16:17">
      <c r="P537" s="284"/>
      <c r="Q537" s="284"/>
    </row>
    <row r="538" spans="16:17">
      <c r="P538" s="284"/>
      <c r="Q538" s="284"/>
    </row>
    <row r="539" spans="16:17">
      <c r="P539" s="284"/>
      <c r="Q539" s="284"/>
    </row>
    <row r="540" spans="16:17">
      <c r="P540" s="284"/>
      <c r="Q540" s="284"/>
    </row>
    <row r="541" spans="16:17">
      <c r="P541" s="284"/>
      <c r="Q541" s="284"/>
    </row>
    <row r="542" spans="16:17">
      <c r="P542" s="284"/>
      <c r="Q542" s="284"/>
    </row>
    <row r="543" spans="16:17">
      <c r="P543" s="284"/>
      <c r="Q543" s="284"/>
    </row>
    <row r="544" spans="16:17">
      <c r="P544" s="284"/>
      <c r="Q544" s="284"/>
    </row>
    <row r="545" spans="16:17">
      <c r="P545" s="284"/>
      <c r="Q545" s="284"/>
    </row>
    <row r="546" spans="16:17">
      <c r="P546" s="284"/>
      <c r="Q546" s="284"/>
    </row>
    <row r="547" spans="16:17">
      <c r="P547" s="284"/>
      <c r="Q547" s="284"/>
    </row>
    <row r="548" spans="16:17">
      <c r="P548" s="284"/>
      <c r="Q548" s="284"/>
    </row>
    <row r="549" spans="16:17">
      <c r="P549" s="284"/>
      <c r="Q549" s="284"/>
    </row>
    <row r="550" spans="16:17">
      <c r="P550" s="284"/>
      <c r="Q550" s="284"/>
    </row>
    <row r="551" spans="16:17">
      <c r="P551" s="284"/>
      <c r="Q551" s="284"/>
    </row>
    <row r="552" spans="16:17">
      <c r="P552" s="284"/>
      <c r="Q552" s="284"/>
    </row>
    <row r="553" spans="16:17">
      <c r="P553" s="284"/>
      <c r="Q553" s="284"/>
    </row>
    <row r="554" spans="16:17">
      <c r="P554" s="284"/>
      <c r="Q554" s="284"/>
    </row>
    <row r="555" spans="16:17">
      <c r="P555" s="284"/>
      <c r="Q555" s="284"/>
    </row>
    <row r="556" spans="16:17">
      <c r="P556" s="284"/>
      <c r="Q556" s="284"/>
    </row>
    <row r="557" spans="16:17">
      <c r="P557" s="284"/>
      <c r="Q557" s="284"/>
    </row>
    <row r="558" spans="16:17">
      <c r="P558" s="284"/>
      <c r="Q558" s="284"/>
    </row>
    <row r="559" spans="16:17">
      <c r="P559" s="284"/>
      <c r="Q559" s="284"/>
    </row>
    <row r="560" spans="16:17">
      <c r="P560" s="284"/>
      <c r="Q560" s="284"/>
    </row>
    <row r="561" spans="16:17">
      <c r="P561" s="284"/>
      <c r="Q561" s="284"/>
    </row>
    <row r="562" spans="16:17">
      <c r="P562" s="284"/>
      <c r="Q562" s="284"/>
    </row>
    <row r="563" spans="16:17">
      <c r="P563" s="284"/>
      <c r="Q563" s="284"/>
    </row>
    <row r="564" spans="16:17">
      <c r="P564" s="284"/>
      <c r="Q564" s="284"/>
    </row>
    <row r="565" spans="16:17">
      <c r="P565" s="284"/>
      <c r="Q565" s="284"/>
    </row>
    <row r="566" spans="16:17">
      <c r="P566" s="284"/>
      <c r="Q566" s="284"/>
    </row>
    <row r="567" spans="16:17">
      <c r="P567" s="284"/>
      <c r="Q567" s="284"/>
    </row>
    <row r="568" spans="16:17">
      <c r="P568" s="284"/>
      <c r="Q568" s="284"/>
    </row>
    <row r="569" spans="16:17">
      <c r="P569" s="284"/>
      <c r="Q569" s="284"/>
    </row>
    <row r="570" spans="16:17">
      <c r="P570" s="284"/>
      <c r="Q570" s="284"/>
    </row>
    <row r="571" spans="16:17">
      <c r="P571" s="284"/>
      <c r="Q571" s="284"/>
    </row>
    <row r="572" spans="16:17">
      <c r="P572" s="284"/>
      <c r="Q572" s="284"/>
    </row>
    <row r="573" spans="16:17">
      <c r="P573" s="284"/>
      <c r="Q573" s="284"/>
    </row>
    <row r="574" spans="16:17">
      <c r="P574" s="284"/>
      <c r="Q574" s="284"/>
    </row>
    <row r="575" spans="16:17">
      <c r="P575" s="284"/>
      <c r="Q575" s="284"/>
    </row>
    <row r="576" spans="16:17">
      <c r="P576" s="284"/>
      <c r="Q576" s="284"/>
    </row>
    <row r="577" spans="16:17">
      <c r="P577" s="284"/>
      <c r="Q577" s="284"/>
    </row>
    <row r="578" spans="16:17">
      <c r="P578" s="284"/>
      <c r="Q578" s="284"/>
    </row>
    <row r="579" spans="16:17">
      <c r="P579" s="284"/>
      <c r="Q579" s="284"/>
    </row>
    <row r="580" spans="16:17">
      <c r="P580" s="284"/>
      <c r="Q580" s="284"/>
    </row>
    <row r="581" spans="16:17">
      <c r="P581" s="284"/>
      <c r="Q581" s="284"/>
    </row>
    <row r="582" spans="16:17">
      <c r="P582" s="284"/>
      <c r="Q582" s="284"/>
    </row>
    <row r="583" spans="16:17">
      <c r="P583" s="284"/>
      <c r="Q583" s="284"/>
    </row>
    <row r="584" spans="16:17">
      <c r="P584" s="284"/>
      <c r="Q584" s="284"/>
    </row>
    <row r="585" spans="16:17">
      <c r="P585" s="284"/>
      <c r="Q585" s="284"/>
    </row>
    <row r="586" spans="16:17">
      <c r="P586" s="284"/>
      <c r="Q586" s="284"/>
    </row>
    <row r="587" spans="16:17">
      <c r="P587" s="284"/>
      <c r="Q587" s="284"/>
    </row>
    <row r="588" spans="16:17">
      <c r="P588" s="284"/>
      <c r="Q588" s="284"/>
    </row>
    <row r="589" spans="16:17">
      <c r="P589" s="284"/>
      <c r="Q589" s="284"/>
    </row>
    <row r="590" spans="16:17">
      <c r="P590" s="284"/>
      <c r="Q590" s="284"/>
    </row>
    <row r="591" spans="16:17">
      <c r="P591" s="284"/>
      <c r="Q591" s="284"/>
    </row>
    <row r="592" spans="16:17">
      <c r="P592" s="284"/>
      <c r="Q592" s="284"/>
    </row>
    <row r="593" spans="16:17">
      <c r="P593" s="284"/>
      <c r="Q593" s="284"/>
    </row>
    <row r="594" spans="16:17">
      <c r="P594" s="284"/>
      <c r="Q594" s="284"/>
    </row>
    <row r="595" spans="16:17">
      <c r="P595" s="284"/>
      <c r="Q595" s="284"/>
    </row>
    <row r="596" spans="16:17">
      <c r="P596" s="284"/>
      <c r="Q596" s="284"/>
    </row>
    <row r="597" spans="16:17">
      <c r="P597" s="284"/>
      <c r="Q597" s="284"/>
    </row>
    <row r="598" spans="16:17">
      <c r="P598" s="284"/>
      <c r="Q598" s="284"/>
    </row>
    <row r="599" spans="16:17">
      <c r="P599" s="284"/>
      <c r="Q599" s="284"/>
    </row>
    <row r="600" spans="16:17">
      <c r="P600" s="284"/>
      <c r="Q600" s="284"/>
    </row>
    <row r="601" spans="16:17">
      <c r="P601" s="284"/>
      <c r="Q601" s="284"/>
    </row>
    <row r="602" spans="16:17">
      <c r="P602" s="284"/>
      <c r="Q602" s="284"/>
    </row>
    <row r="603" spans="16:17">
      <c r="P603" s="284"/>
      <c r="Q603" s="284"/>
    </row>
    <row r="604" spans="16:17">
      <c r="P604" s="284"/>
      <c r="Q604" s="284"/>
    </row>
    <row r="605" spans="16:17">
      <c r="P605" s="284"/>
      <c r="Q605" s="284"/>
    </row>
    <row r="606" spans="16:17">
      <c r="P606" s="284"/>
      <c r="Q606" s="284"/>
    </row>
    <row r="607" spans="16:17">
      <c r="P607" s="284"/>
      <c r="Q607" s="284"/>
    </row>
    <row r="608" spans="16:17">
      <c r="P608" s="284"/>
      <c r="Q608" s="284"/>
    </row>
    <row r="609" spans="16:17">
      <c r="P609" s="284"/>
      <c r="Q609" s="284"/>
    </row>
    <row r="610" spans="16:17">
      <c r="P610" s="284"/>
      <c r="Q610" s="284"/>
    </row>
    <row r="611" spans="16:17">
      <c r="P611" s="284"/>
      <c r="Q611" s="284"/>
    </row>
    <row r="612" spans="16:17">
      <c r="P612" s="284"/>
      <c r="Q612" s="284"/>
    </row>
    <row r="613" spans="16:17">
      <c r="P613" s="284"/>
      <c r="Q613" s="284"/>
    </row>
    <row r="614" spans="16:17">
      <c r="P614" s="284"/>
      <c r="Q614" s="284"/>
    </row>
    <row r="615" spans="16:17">
      <c r="P615" s="284"/>
      <c r="Q615" s="284"/>
    </row>
    <row r="616" spans="16:17">
      <c r="P616" s="284"/>
      <c r="Q616" s="284"/>
    </row>
    <row r="617" spans="16:17">
      <c r="P617" s="284"/>
      <c r="Q617" s="284"/>
    </row>
    <row r="618" spans="16:17">
      <c r="P618" s="284"/>
      <c r="Q618" s="284"/>
    </row>
    <row r="619" spans="16:17">
      <c r="P619" s="284"/>
      <c r="Q619" s="284"/>
    </row>
    <row r="620" spans="16:17">
      <c r="P620" s="284"/>
      <c r="Q620" s="284"/>
    </row>
    <row r="621" spans="16:17">
      <c r="P621" s="284"/>
      <c r="Q621" s="284"/>
    </row>
    <row r="622" spans="16:17">
      <c r="P622" s="284"/>
      <c r="Q622" s="284"/>
    </row>
    <row r="623" spans="16:17">
      <c r="P623" s="284"/>
      <c r="Q623" s="284"/>
    </row>
    <row r="624" spans="16:17">
      <c r="P624" s="284"/>
      <c r="Q624" s="284"/>
    </row>
    <row r="625" spans="16:17">
      <c r="P625" s="284"/>
      <c r="Q625" s="284"/>
    </row>
    <row r="626" spans="16:17">
      <c r="P626" s="284"/>
      <c r="Q626" s="284"/>
    </row>
    <row r="627" spans="16:17">
      <c r="P627" s="284"/>
      <c r="Q627" s="284"/>
    </row>
    <row r="628" spans="16:17">
      <c r="P628" s="284"/>
      <c r="Q628" s="284"/>
    </row>
    <row r="629" spans="16:17">
      <c r="P629" s="284"/>
      <c r="Q629" s="284"/>
    </row>
    <row r="630" spans="16:17">
      <c r="P630" s="284"/>
      <c r="Q630" s="284"/>
    </row>
    <row r="631" spans="16:17">
      <c r="P631" s="284"/>
      <c r="Q631" s="284"/>
    </row>
    <row r="632" spans="16:17">
      <c r="P632" s="284"/>
      <c r="Q632" s="284"/>
    </row>
    <row r="633" spans="16:17">
      <c r="P633" s="284"/>
      <c r="Q633" s="284"/>
    </row>
    <row r="634" spans="16:17">
      <c r="P634" s="284"/>
      <c r="Q634" s="284"/>
    </row>
    <row r="635" spans="16:17">
      <c r="P635" s="284"/>
      <c r="Q635" s="284"/>
    </row>
    <row r="636" spans="16:17">
      <c r="P636" s="284"/>
      <c r="Q636" s="284"/>
    </row>
    <row r="637" spans="16:17">
      <c r="P637" s="284"/>
      <c r="Q637" s="284"/>
    </row>
    <row r="638" spans="16:17">
      <c r="P638" s="284"/>
      <c r="Q638" s="284"/>
    </row>
    <row r="639" spans="16:17">
      <c r="P639" s="284"/>
      <c r="Q639" s="284"/>
    </row>
    <row r="640" spans="16:17">
      <c r="P640" s="284"/>
      <c r="Q640" s="284"/>
    </row>
    <row r="641" spans="16:17">
      <c r="P641" s="284"/>
      <c r="Q641" s="284"/>
    </row>
    <row r="642" spans="16:17">
      <c r="P642" s="284"/>
      <c r="Q642" s="284"/>
    </row>
    <row r="643" spans="16:17">
      <c r="P643" s="284"/>
      <c r="Q643" s="284"/>
    </row>
    <row r="644" spans="16:17">
      <c r="P644" s="284"/>
      <c r="Q644" s="284"/>
    </row>
    <row r="645" spans="16:17">
      <c r="P645" s="284"/>
      <c r="Q645" s="284"/>
    </row>
    <row r="646" spans="16:17">
      <c r="P646" s="284"/>
      <c r="Q646" s="284"/>
    </row>
    <row r="647" spans="16:17">
      <c r="P647" s="284"/>
      <c r="Q647" s="284"/>
    </row>
    <row r="648" spans="16:17">
      <c r="P648" s="284"/>
      <c r="Q648" s="284"/>
    </row>
    <row r="649" spans="16:17">
      <c r="P649" s="284"/>
      <c r="Q649" s="284"/>
    </row>
    <row r="650" spans="16:17">
      <c r="P650" s="284"/>
      <c r="Q650" s="284"/>
    </row>
    <row r="651" spans="16:17">
      <c r="P651" s="284"/>
      <c r="Q651" s="284"/>
    </row>
    <row r="652" spans="16:17">
      <c r="P652" s="284"/>
      <c r="Q652" s="284"/>
    </row>
    <row r="653" spans="16:17">
      <c r="P653" s="284"/>
      <c r="Q653" s="284"/>
    </row>
    <row r="654" spans="16:17">
      <c r="P654" s="284"/>
      <c r="Q654" s="284"/>
    </row>
    <row r="655" spans="16:17">
      <c r="P655" s="284"/>
      <c r="Q655" s="284"/>
    </row>
    <row r="656" spans="16:17">
      <c r="P656" s="284"/>
      <c r="Q656" s="284"/>
    </row>
    <row r="657" spans="16:17">
      <c r="P657" s="284"/>
      <c r="Q657" s="284"/>
    </row>
    <row r="658" spans="16:17">
      <c r="P658" s="284"/>
      <c r="Q658" s="284"/>
    </row>
    <row r="659" spans="16:17">
      <c r="P659" s="284"/>
      <c r="Q659" s="284"/>
    </row>
    <row r="660" spans="16:17">
      <c r="P660" s="284"/>
      <c r="Q660" s="284"/>
    </row>
    <row r="661" spans="16:17">
      <c r="P661" s="284"/>
      <c r="Q661" s="284"/>
    </row>
    <row r="662" spans="16:17">
      <c r="P662" s="284"/>
      <c r="Q662" s="284"/>
    </row>
    <row r="663" spans="16:17">
      <c r="P663" s="284"/>
      <c r="Q663" s="284"/>
    </row>
    <row r="664" spans="16:17">
      <c r="P664" s="284"/>
      <c r="Q664" s="284"/>
    </row>
    <row r="665" spans="16:17">
      <c r="P665" s="284"/>
      <c r="Q665" s="284"/>
    </row>
    <row r="666" spans="16:17">
      <c r="P666" s="284"/>
      <c r="Q666" s="284"/>
    </row>
    <row r="667" spans="16:17">
      <c r="P667" s="284"/>
      <c r="Q667" s="284"/>
    </row>
    <row r="668" spans="16:17">
      <c r="P668" s="284"/>
      <c r="Q668" s="284"/>
    </row>
    <row r="669" spans="16:17">
      <c r="P669" s="284"/>
      <c r="Q669" s="284"/>
    </row>
    <row r="670" spans="16:17">
      <c r="P670" s="284"/>
      <c r="Q670" s="284"/>
    </row>
    <row r="671" spans="16:17">
      <c r="P671" s="284"/>
      <c r="Q671" s="284"/>
    </row>
    <row r="672" spans="16:17">
      <c r="P672" s="284"/>
      <c r="Q672" s="284"/>
    </row>
    <row r="673" spans="16:17">
      <c r="P673" s="284"/>
      <c r="Q673" s="284"/>
    </row>
    <row r="674" spans="16:17">
      <c r="P674" s="284"/>
      <c r="Q674" s="284"/>
    </row>
    <row r="675" spans="16:17">
      <c r="P675" s="284"/>
      <c r="Q675" s="284"/>
    </row>
    <row r="676" spans="16:17">
      <c r="P676" s="284"/>
      <c r="Q676" s="284"/>
    </row>
    <row r="677" spans="16:17">
      <c r="P677" s="284"/>
      <c r="Q677" s="284"/>
    </row>
    <row r="678" spans="16:17">
      <c r="P678" s="284"/>
      <c r="Q678" s="284"/>
    </row>
    <row r="679" spans="16:17">
      <c r="P679" s="284"/>
      <c r="Q679" s="284"/>
    </row>
    <row r="680" spans="16:17">
      <c r="P680" s="284"/>
      <c r="Q680" s="284"/>
    </row>
    <row r="681" spans="16:17">
      <c r="P681" s="284"/>
      <c r="Q681" s="284"/>
    </row>
    <row r="682" spans="16:17">
      <c r="P682" s="284"/>
      <c r="Q682" s="284"/>
    </row>
    <row r="683" spans="16:17">
      <c r="P683" s="284"/>
      <c r="Q683" s="284"/>
    </row>
    <row r="684" spans="16:17">
      <c r="P684" s="284"/>
      <c r="Q684" s="284"/>
    </row>
    <row r="685" spans="16:17">
      <c r="P685" s="284"/>
      <c r="Q685" s="284"/>
    </row>
    <row r="686" spans="16:17">
      <c r="P686" s="284"/>
      <c r="Q686" s="284"/>
    </row>
    <row r="687" spans="16:17">
      <c r="P687" s="284"/>
      <c r="Q687" s="284"/>
    </row>
    <row r="688" spans="16:17">
      <c r="P688" s="284"/>
      <c r="Q688" s="284"/>
    </row>
    <row r="689" spans="16:17">
      <c r="P689" s="284"/>
      <c r="Q689" s="284"/>
    </row>
    <row r="690" spans="16:17">
      <c r="P690" s="284"/>
      <c r="Q690" s="284"/>
    </row>
    <row r="691" spans="16:17">
      <c r="P691" s="284"/>
      <c r="Q691" s="284"/>
    </row>
    <row r="692" spans="16:17">
      <c r="P692" s="284"/>
      <c r="Q692" s="284"/>
    </row>
    <row r="693" spans="16:17">
      <c r="P693" s="284"/>
      <c r="Q693" s="284"/>
    </row>
    <row r="694" spans="16:17">
      <c r="P694" s="284"/>
      <c r="Q694" s="284"/>
    </row>
    <row r="695" spans="16:17">
      <c r="P695" s="284"/>
      <c r="Q695" s="284"/>
    </row>
    <row r="696" spans="16:17">
      <c r="P696" s="284"/>
      <c r="Q696" s="284"/>
    </row>
    <row r="697" spans="16:17">
      <c r="P697" s="284"/>
      <c r="Q697" s="284"/>
    </row>
    <row r="698" spans="16:17">
      <c r="P698" s="284"/>
      <c r="Q698" s="284"/>
    </row>
    <row r="699" spans="16:17">
      <c r="P699" s="284"/>
      <c r="Q699" s="284"/>
    </row>
    <row r="700" spans="16:17">
      <c r="P700" s="284"/>
      <c r="Q700" s="284"/>
    </row>
    <row r="701" spans="16:17">
      <c r="P701" s="284"/>
      <c r="Q701" s="284"/>
    </row>
    <row r="702" spans="16:17">
      <c r="P702" s="284"/>
      <c r="Q702" s="284"/>
    </row>
    <row r="703" spans="16:17">
      <c r="P703" s="284"/>
      <c r="Q703" s="284"/>
    </row>
    <row r="704" spans="16:17">
      <c r="P704" s="284"/>
      <c r="Q704" s="284"/>
    </row>
    <row r="705" spans="16:17">
      <c r="P705" s="284"/>
      <c r="Q705" s="284"/>
    </row>
    <row r="706" spans="16:17">
      <c r="P706" s="284"/>
      <c r="Q706" s="284"/>
    </row>
    <row r="707" spans="16:17">
      <c r="P707" s="284"/>
      <c r="Q707" s="284"/>
    </row>
    <row r="708" spans="16:17">
      <c r="P708" s="284"/>
      <c r="Q708" s="284"/>
    </row>
    <row r="709" spans="16:17">
      <c r="P709" s="284"/>
      <c r="Q709" s="284"/>
    </row>
    <row r="710" spans="16:17">
      <c r="P710" s="284"/>
      <c r="Q710" s="284"/>
    </row>
    <row r="711" spans="16:17">
      <c r="P711" s="284"/>
      <c r="Q711" s="284"/>
    </row>
    <row r="712" spans="16:17">
      <c r="P712" s="284"/>
      <c r="Q712" s="284"/>
    </row>
    <row r="713" spans="16:17">
      <c r="P713" s="284"/>
      <c r="Q713" s="284"/>
    </row>
    <row r="714" spans="16:17">
      <c r="P714" s="284"/>
      <c r="Q714" s="284"/>
    </row>
    <row r="715" spans="16:17">
      <c r="P715" s="284"/>
      <c r="Q715" s="284"/>
    </row>
    <row r="716" spans="16:17">
      <c r="P716" s="284"/>
      <c r="Q716" s="284"/>
    </row>
    <row r="717" spans="16:17">
      <c r="P717" s="284"/>
      <c r="Q717" s="284"/>
    </row>
    <row r="718" spans="16:17">
      <c r="P718" s="284"/>
      <c r="Q718" s="284"/>
    </row>
    <row r="719" spans="16:17">
      <c r="P719" s="284"/>
      <c r="Q719" s="284"/>
    </row>
    <row r="720" spans="16:17">
      <c r="P720" s="284"/>
      <c r="Q720" s="284"/>
    </row>
    <row r="721" spans="16:17">
      <c r="P721" s="284"/>
      <c r="Q721" s="284"/>
    </row>
    <row r="722" spans="16:17">
      <c r="P722" s="284"/>
      <c r="Q722" s="284"/>
    </row>
    <row r="723" spans="16:17">
      <c r="P723" s="284"/>
      <c r="Q723" s="284"/>
    </row>
    <row r="724" spans="16:17">
      <c r="P724" s="284"/>
      <c r="Q724" s="284"/>
    </row>
    <row r="725" spans="16:17">
      <c r="P725" s="284"/>
      <c r="Q725" s="284"/>
    </row>
    <row r="726" spans="16:17">
      <c r="P726" s="284"/>
      <c r="Q726" s="284"/>
    </row>
    <row r="727" spans="16:17">
      <c r="P727" s="284"/>
      <c r="Q727" s="284"/>
    </row>
    <row r="728" spans="16:17">
      <c r="P728" s="284"/>
      <c r="Q728" s="284"/>
    </row>
    <row r="729" spans="16:17">
      <c r="P729" s="284"/>
      <c r="Q729" s="284"/>
    </row>
    <row r="730" spans="16:17">
      <c r="P730" s="284"/>
      <c r="Q730" s="284"/>
    </row>
    <row r="731" spans="16:17">
      <c r="P731" s="284"/>
      <c r="Q731" s="284"/>
    </row>
    <row r="732" spans="16:17">
      <c r="P732" s="284"/>
      <c r="Q732" s="284"/>
    </row>
    <row r="733" spans="16:17">
      <c r="P733" s="284"/>
      <c r="Q733" s="284"/>
    </row>
    <row r="734" spans="16:17">
      <c r="P734" s="284"/>
      <c r="Q734" s="284"/>
    </row>
    <row r="735" spans="16:17">
      <c r="P735" s="284"/>
      <c r="Q735" s="284"/>
    </row>
    <row r="736" spans="16:17">
      <c r="P736" s="284"/>
      <c r="Q736" s="284"/>
    </row>
    <row r="737" spans="16:17">
      <c r="P737" s="284"/>
      <c r="Q737" s="284"/>
    </row>
    <row r="738" spans="16:17">
      <c r="P738" s="284"/>
      <c r="Q738" s="284"/>
    </row>
    <row r="739" spans="16:17">
      <c r="P739" s="284"/>
      <c r="Q739" s="284"/>
    </row>
    <row r="740" spans="16:17">
      <c r="P740" s="284"/>
      <c r="Q740" s="284"/>
    </row>
    <row r="741" spans="16:17">
      <c r="P741" s="284"/>
      <c r="Q741" s="284"/>
    </row>
    <row r="742" spans="16:17">
      <c r="P742" s="284"/>
      <c r="Q742" s="284"/>
    </row>
    <row r="743" spans="16:17">
      <c r="P743" s="284"/>
      <c r="Q743" s="284"/>
    </row>
    <row r="744" spans="16:17">
      <c r="P744" s="284"/>
      <c r="Q744" s="284"/>
    </row>
    <row r="745" spans="16:17">
      <c r="P745" s="284"/>
      <c r="Q745" s="284"/>
    </row>
    <row r="746" spans="16:17">
      <c r="P746" s="284"/>
      <c r="Q746" s="284"/>
    </row>
    <row r="747" spans="16:17">
      <c r="P747" s="284"/>
      <c r="Q747" s="284"/>
    </row>
    <row r="748" spans="16:17">
      <c r="P748" s="284"/>
      <c r="Q748" s="284"/>
    </row>
    <row r="749" spans="16:17">
      <c r="P749" s="284"/>
      <c r="Q749" s="284"/>
    </row>
    <row r="750" spans="16:17">
      <c r="P750" s="284"/>
      <c r="Q750" s="284"/>
    </row>
    <row r="751" spans="16:17">
      <c r="P751" s="284"/>
      <c r="Q751" s="284"/>
    </row>
    <row r="752" spans="16:17">
      <c r="P752" s="284"/>
      <c r="Q752" s="284"/>
    </row>
    <row r="753" spans="16:17">
      <c r="P753" s="284"/>
      <c r="Q753" s="284"/>
    </row>
    <row r="754" spans="16:17">
      <c r="P754" s="284"/>
      <c r="Q754" s="284"/>
    </row>
    <row r="755" spans="16:17">
      <c r="P755" s="284"/>
      <c r="Q755" s="284"/>
    </row>
    <row r="756" spans="16:17">
      <c r="P756" s="284"/>
      <c r="Q756" s="284"/>
    </row>
    <row r="757" spans="16:17">
      <c r="P757" s="284"/>
      <c r="Q757" s="284"/>
    </row>
    <row r="758" spans="16:17">
      <c r="P758" s="284"/>
      <c r="Q758" s="284"/>
    </row>
    <row r="759" spans="16:17">
      <c r="P759" s="284"/>
      <c r="Q759" s="284"/>
    </row>
    <row r="760" spans="16:17">
      <c r="P760" s="284"/>
      <c r="Q760" s="284"/>
    </row>
    <row r="761" spans="16:17">
      <c r="P761" s="284"/>
      <c r="Q761" s="284"/>
    </row>
    <row r="762" spans="16:17">
      <c r="P762" s="284"/>
      <c r="Q762" s="284"/>
    </row>
    <row r="763" spans="16:17">
      <c r="P763" s="284"/>
      <c r="Q763" s="284"/>
    </row>
    <row r="764" spans="16:17">
      <c r="P764" s="284"/>
      <c r="Q764" s="284"/>
    </row>
    <row r="765" spans="16:17">
      <c r="P765" s="284"/>
      <c r="Q765" s="284"/>
    </row>
    <row r="766" spans="16:17">
      <c r="P766" s="284"/>
      <c r="Q766" s="284"/>
    </row>
    <row r="767" spans="16:17">
      <c r="P767" s="284"/>
      <c r="Q767" s="284"/>
    </row>
    <row r="768" spans="16:17">
      <c r="P768" s="284"/>
      <c r="Q768" s="284"/>
    </row>
    <row r="769" spans="16:17">
      <c r="P769" s="284"/>
      <c r="Q769" s="284"/>
    </row>
    <row r="770" spans="16:17">
      <c r="P770" s="284"/>
      <c r="Q770" s="284"/>
    </row>
    <row r="771" spans="16:17">
      <c r="P771" s="284"/>
      <c r="Q771" s="284"/>
    </row>
    <row r="772" spans="16:17">
      <c r="P772" s="284"/>
      <c r="Q772" s="284"/>
    </row>
    <row r="773" spans="16:17">
      <c r="P773" s="284"/>
      <c r="Q773" s="284"/>
    </row>
    <row r="774" spans="16:17">
      <c r="P774" s="284"/>
      <c r="Q774" s="284"/>
    </row>
    <row r="775" spans="16:17">
      <c r="P775" s="284"/>
      <c r="Q775" s="284"/>
    </row>
    <row r="776" spans="16:17">
      <c r="P776" s="284"/>
      <c r="Q776" s="284"/>
    </row>
    <row r="777" spans="16:17">
      <c r="P777" s="284"/>
      <c r="Q777" s="284"/>
    </row>
    <row r="778" spans="16:17">
      <c r="P778" s="284"/>
      <c r="Q778" s="284"/>
    </row>
    <row r="779" spans="16:17">
      <c r="P779" s="284"/>
      <c r="Q779" s="284"/>
    </row>
    <row r="780" spans="16:17">
      <c r="P780" s="284"/>
      <c r="Q780" s="284"/>
    </row>
    <row r="781" spans="16:17">
      <c r="P781" s="284"/>
      <c r="Q781" s="284"/>
    </row>
    <row r="782" spans="16:17">
      <c r="P782" s="284"/>
      <c r="Q782" s="284"/>
    </row>
    <row r="783" spans="16:17">
      <c r="P783" s="284"/>
      <c r="Q783" s="284"/>
    </row>
    <row r="784" spans="16:17">
      <c r="P784" s="284"/>
      <c r="Q784" s="284"/>
    </row>
    <row r="785" spans="16:17">
      <c r="P785" s="284"/>
      <c r="Q785" s="284"/>
    </row>
    <row r="786" spans="16:17">
      <c r="P786" s="284"/>
      <c r="Q786" s="284"/>
    </row>
    <row r="787" spans="16:17">
      <c r="P787" s="284"/>
      <c r="Q787" s="284"/>
    </row>
    <row r="788" spans="16:17">
      <c r="P788" s="284"/>
      <c r="Q788" s="284"/>
    </row>
    <row r="789" spans="16:17">
      <c r="P789" s="284"/>
      <c r="Q789" s="284"/>
    </row>
    <row r="790" spans="16:17">
      <c r="P790" s="284"/>
      <c r="Q790" s="284"/>
    </row>
    <row r="791" spans="16:17">
      <c r="P791" s="284"/>
      <c r="Q791" s="284"/>
    </row>
    <row r="792" spans="16:17">
      <c r="P792" s="284"/>
      <c r="Q792" s="284"/>
    </row>
    <row r="793" spans="16:17">
      <c r="P793" s="284"/>
      <c r="Q793" s="284"/>
    </row>
    <row r="794" spans="16:17">
      <c r="P794" s="284"/>
      <c r="Q794" s="284"/>
    </row>
    <row r="795" spans="16:17">
      <c r="P795" s="284"/>
      <c r="Q795" s="284"/>
    </row>
    <row r="796" spans="16:17">
      <c r="P796" s="284"/>
      <c r="Q796" s="284"/>
    </row>
    <row r="797" spans="16:17">
      <c r="P797" s="284"/>
      <c r="Q797" s="284"/>
    </row>
    <row r="798" spans="16:17">
      <c r="P798" s="284"/>
      <c r="Q798" s="284"/>
    </row>
    <row r="799" spans="16:17">
      <c r="P799" s="284"/>
      <c r="Q799" s="284"/>
    </row>
    <row r="800" spans="16:17">
      <c r="P800" s="284"/>
      <c r="Q800" s="284"/>
    </row>
    <row r="801" spans="16:17">
      <c r="P801" s="284"/>
      <c r="Q801" s="284"/>
    </row>
    <row r="802" spans="16:17">
      <c r="P802" s="284"/>
      <c r="Q802" s="284"/>
    </row>
    <row r="803" spans="16:17">
      <c r="P803" s="284"/>
      <c r="Q803" s="284"/>
    </row>
    <row r="804" spans="16:17">
      <c r="P804" s="284"/>
      <c r="Q804" s="284"/>
    </row>
    <row r="805" spans="16:17">
      <c r="P805" s="284"/>
      <c r="Q805" s="284"/>
    </row>
    <row r="806" spans="16:17">
      <c r="P806" s="284"/>
      <c r="Q806" s="284"/>
    </row>
    <row r="807" spans="16:17">
      <c r="P807" s="284"/>
      <c r="Q807" s="284"/>
    </row>
    <row r="808" spans="16:17">
      <c r="P808" s="284"/>
      <c r="Q808" s="284"/>
    </row>
    <row r="809" spans="16:17">
      <c r="P809" s="284"/>
      <c r="Q809" s="284"/>
    </row>
    <row r="810" spans="16:17">
      <c r="P810" s="284"/>
      <c r="Q810" s="284"/>
    </row>
    <row r="811" spans="16:17">
      <c r="P811" s="284"/>
      <c r="Q811" s="284"/>
    </row>
    <row r="812" spans="16:17">
      <c r="P812" s="284"/>
      <c r="Q812" s="284"/>
    </row>
    <row r="813" spans="16:17">
      <c r="P813" s="284"/>
      <c r="Q813" s="284"/>
    </row>
    <row r="814" spans="16:17">
      <c r="P814" s="284"/>
      <c r="Q814" s="284"/>
    </row>
    <row r="815" spans="16:17">
      <c r="P815" s="284"/>
      <c r="Q815" s="284"/>
    </row>
    <row r="816" spans="16:17">
      <c r="P816" s="284"/>
      <c r="Q816" s="284"/>
    </row>
    <row r="817" spans="16:17">
      <c r="P817" s="284"/>
      <c r="Q817" s="284"/>
    </row>
    <row r="818" spans="16:17">
      <c r="P818" s="284"/>
      <c r="Q818" s="284"/>
    </row>
    <row r="819" spans="16:17">
      <c r="P819" s="284"/>
      <c r="Q819" s="284"/>
    </row>
    <row r="820" spans="16:17">
      <c r="P820" s="284"/>
      <c r="Q820" s="284"/>
    </row>
    <row r="821" spans="16:17">
      <c r="P821" s="284"/>
      <c r="Q821" s="284"/>
    </row>
    <row r="822" spans="16:17">
      <c r="P822" s="284"/>
      <c r="Q822" s="284"/>
    </row>
    <row r="823" spans="16:17">
      <c r="P823" s="284"/>
      <c r="Q823" s="284"/>
    </row>
    <row r="824" spans="16:17">
      <c r="P824" s="284"/>
      <c r="Q824" s="284"/>
    </row>
    <row r="825" spans="16:17">
      <c r="P825" s="284"/>
      <c r="Q825" s="284"/>
    </row>
    <row r="826" spans="16:17">
      <c r="P826" s="284"/>
      <c r="Q826" s="284"/>
    </row>
    <row r="827" spans="16:17">
      <c r="P827" s="284"/>
      <c r="Q827" s="284"/>
    </row>
    <row r="828" spans="16:17">
      <c r="P828" s="284"/>
      <c r="Q828" s="284"/>
    </row>
    <row r="829" spans="16:17">
      <c r="P829" s="284"/>
      <c r="Q829" s="284"/>
    </row>
    <row r="830" spans="16:17">
      <c r="P830" s="284"/>
      <c r="Q830" s="284"/>
    </row>
    <row r="831" spans="16:17">
      <c r="P831" s="284"/>
      <c r="Q831" s="284"/>
    </row>
    <row r="832" spans="16:17">
      <c r="P832" s="284"/>
      <c r="Q832" s="284"/>
    </row>
    <row r="833" spans="16:17">
      <c r="P833" s="284"/>
      <c r="Q833" s="284"/>
    </row>
    <row r="834" spans="16:17">
      <c r="P834" s="284"/>
      <c r="Q834" s="284"/>
    </row>
    <row r="835" spans="16:17">
      <c r="P835" s="284"/>
      <c r="Q835" s="284"/>
    </row>
    <row r="836" spans="16:17">
      <c r="P836" s="284"/>
      <c r="Q836" s="284"/>
    </row>
    <row r="837" spans="16:17">
      <c r="P837" s="284"/>
      <c r="Q837" s="284"/>
    </row>
    <row r="838" spans="16:17">
      <c r="P838" s="284"/>
      <c r="Q838" s="284"/>
    </row>
    <row r="839" spans="16:17">
      <c r="P839" s="284"/>
      <c r="Q839" s="284"/>
    </row>
    <row r="840" spans="16:17">
      <c r="P840" s="284"/>
      <c r="Q840" s="284"/>
    </row>
    <row r="841" spans="16:17">
      <c r="P841" s="284"/>
      <c r="Q841" s="284"/>
    </row>
    <row r="842" spans="16:17">
      <c r="P842" s="284"/>
      <c r="Q842" s="284"/>
    </row>
    <row r="843" spans="16:17">
      <c r="P843" s="284"/>
      <c r="Q843" s="284"/>
    </row>
    <row r="844" spans="16:17">
      <c r="P844" s="284"/>
      <c r="Q844" s="284"/>
    </row>
    <row r="845" spans="16:17">
      <c r="P845" s="284"/>
      <c r="Q845" s="284"/>
    </row>
    <row r="846" spans="16:17">
      <c r="P846" s="284"/>
      <c r="Q846" s="284"/>
    </row>
    <row r="847" spans="16:17">
      <c r="P847" s="284"/>
      <c r="Q847" s="284"/>
    </row>
    <row r="848" spans="16:17">
      <c r="P848" s="284"/>
      <c r="Q848" s="284"/>
    </row>
    <row r="849" spans="16:17">
      <c r="P849" s="284"/>
      <c r="Q849" s="284"/>
    </row>
    <row r="850" spans="16:17">
      <c r="P850" s="284"/>
      <c r="Q850" s="284"/>
    </row>
    <row r="851" spans="16:17">
      <c r="P851" s="284"/>
      <c r="Q851" s="284"/>
    </row>
    <row r="852" spans="16:17">
      <c r="P852" s="284"/>
      <c r="Q852" s="284"/>
    </row>
    <row r="853" spans="16:17">
      <c r="P853" s="284"/>
      <c r="Q853" s="284"/>
    </row>
    <row r="854" spans="16:17">
      <c r="P854" s="284"/>
      <c r="Q854" s="284"/>
    </row>
    <row r="855" spans="16:17">
      <c r="P855" s="284"/>
      <c r="Q855" s="284"/>
    </row>
    <row r="856" spans="16:17">
      <c r="P856" s="284"/>
      <c r="Q856" s="284"/>
    </row>
    <row r="857" spans="16:17">
      <c r="P857" s="284"/>
      <c r="Q857" s="284"/>
    </row>
    <row r="858" spans="16:17">
      <c r="P858" s="284"/>
      <c r="Q858" s="284"/>
    </row>
    <row r="859" spans="16:17">
      <c r="P859" s="284"/>
      <c r="Q859" s="284"/>
    </row>
    <row r="860" spans="16:17">
      <c r="P860" s="284"/>
      <c r="Q860" s="284"/>
    </row>
    <row r="861" spans="16:17">
      <c r="P861" s="284"/>
      <c r="Q861" s="284"/>
    </row>
    <row r="862" spans="16:17">
      <c r="P862" s="284"/>
      <c r="Q862" s="284"/>
    </row>
    <row r="863" spans="16:17">
      <c r="P863" s="284"/>
      <c r="Q863" s="284"/>
    </row>
    <row r="864" spans="16:17">
      <c r="P864" s="284"/>
      <c r="Q864" s="284"/>
    </row>
    <row r="865" spans="16:17">
      <c r="P865" s="284"/>
      <c r="Q865" s="284"/>
    </row>
    <row r="866" spans="16:17">
      <c r="P866" s="284"/>
      <c r="Q866" s="284"/>
    </row>
    <row r="867" spans="16:17">
      <c r="P867" s="284"/>
      <c r="Q867" s="284"/>
    </row>
    <row r="868" spans="16:17">
      <c r="P868" s="284"/>
      <c r="Q868" s="284"/>
    </row>
    <row r="869" spans="16:17">
      <c r="P869" s="284"/>
      <c r="Q869" s="284"/>
    </row>
    <row r="870" spans="16:17">
      <c r="P870" s="284"/>
      <c r="Q870" s="284"/>
    </row>
    <row r="871" spans="16:17">
      <c r="P871" s="284"/>
      <c r="Q871" s="284"/>
    </row>
    <row r="872" spans="16:17">
      <c r="P872" s="284"/>
      <c r="Q872" s="284"/>
    </row>
    <row r="873" spans="16:17">
      <c r="P873" s="284"/>
      <c r="Q873" s="284"/>
    </row>
    <row r="874" spans="16:17">
      <c r="P874" s="284"/>
      <c r="Q874" s="284"/>
    </row>
    <row r="875" spans="16:17">
      <c r="P875" s="284"/>
      <c r="Q875" s="284"/>
    </row>
    <row r="876" spans="16:17">
      <c r="P876" s="284"/>
      <c r="Q876" s="284"/>
    </row>
    <row r="877" spans="16:17">
      <c r="P877" s="284"/>
      <c r="Q877" s="284"/>
    </row>
    <row r="878" spans="16:17">
      <c r="P878" s="284"/>
      <c r="Q878" s="284"/>
    </row>
    <row r="879" spans="16:17">
      <c r="P879" s="284"/>
      <c r="Q879" s="284"/>
    </row>
    <row r="880" spans="16:17">
      <c r="P880" s="284"/>
      <c r="Q880" s="284"/>
    </row>
    <row r="881" spans="16:17">
      <c r="P881" s="284"/>
      <c r="Q881" s="284"/>
    </row>
    <row r="882" spans="16:17">
      <c r="P882" s="284"/>
      <c r="Q882" s="284"/>
    </row>
    <row r="883" spans="16:17">
      <c r="P883" s="284"/>
      <c r="Q883" s="284"/>
    </row>
    <row r="884" spans="16:17">
      <c r="P884" s="284"/>
      <c r="Q884" s="284"/>
    </row>
    <row r="885" spans="16:17">
      <c r="P885" s="284"/>
      <c r="Q885" s="284"/>
    </row>
    <row r="886" spans="16:17">
      <c r="P886" s="284"/>
      <c r="Q886" s="284"/>
    </row>
    <row r="887" spans="16:17">
      <c r="P887" s="284"/>
      <c r="Q887" s="284"/>
    </row>
    <row r="888" spans="16:17">
      <c r="P888" s="284"/>
      <c r="Q888" s="284"/>
    </row>
    <row r="889" spans="16:17">
      <c r="P889" s="284"/>
      <c r="Q889" s="284"/>
    </row>
    <row r="890" spans="16:17">
      <c r="P890" s="284"/>
      <c r="Q890" s="284"/>
    </row>
    <row r="891" spans="16:17">
      <c r="P891" s="284"/>
      <c r="Q891" s="284"/>
    </row>
    <row r="892" spans="16:17">
      <c r="P892" s="284"/>
      <c r="Q892" s="284"/>
    </row>
    <row r="893" spans="16:17">
      <c r="P893" s="284"/>
      <c r="Q893" s="284"/>
    </row>
    <row r="894" spans="16:17">
      <c r="P894" s="284"/>
      <c r="Q894" s="284"/>
    </row>
    <row r="895" spans="16:17">
      <c r="P895" s="284"/>
      <c r="Q895" s="284"/>
    </row>
    <row r="896" spans="16:17">
      <c r="P896" s="284"/>
      <c r="Q896" s="284"/>
    </row>
    <row r="897" spans="16:17">
      <c r="P897" s="284"/>
      <c r="Q897" s="284"/>
    </row>
    <row r="898" spans="16:17">
      <c r="P898" s="284"/>
      <c r="Q898" s="284"/>
    </row>
    <row r="899" spans="16:17">
      <c r="P899" s="284"/>
      <c r="Q899" s="284"/>
    </row>
    <row r="900" spans="16:17">
      <c r="P900" s="284"/>
      <c r="Q900" s="284"/>
    </row>
    <row r="901" spans="16:17">
      <c r="P901" s="284"/>
      <c r="Q901" s="284"/>
    </row>
    <row r="902" spans="16:17">
      <c r="P902" s="284"/>
      <c r="Q902" s="284"/>
    </row>
    <row r="903" spans="16:17">
      <c r="P903" s="284"/>
      <c r="Q903" s="284"/>
    </row>
    <row r="904" spans="16:17">
      <c r="P904" s="284"/>
      <c r="Q904" s="284"/>
    </row>
    <row r="905" spans="16:17">
      <c r="P905" s="284"/>
      <c r="Q905" s="284"/>
    </row>
    <row r="906" spans="16:17">
      <c r="P906" s="284"/>
      <c r="Q906" s="284"/>
    </row>
    <row r="907" spans="16:17">
      <c r="P907" s="284"/>
      <c r="Q907" s="284"/>
    </row>
    <row r="908" spans="16:17">
      <c r="P908" s="284"/>
      <c r="Q908" s="284"/>
    </row>
    <row r="909" spans="16:17">
      <c r="P909" s="284"/>
      <c r="Q909" s="284"/>
    </row>
    <row r="910" spans="16:17">
      <c r="P910" s="284"/>
      <c r="Q910" s="284"/>
    </row>
    <row r="911" spans="16:17">
      <c r="P911" s="284"/>
      <c r="Q911" s="284"/>
    </row>
    <row r="912" spans="16:17">
      <c r="P912" s="284"/>
      <c r="Q912" s="284"/>
    </row>
    <row r="913" spans="16:17">
      <c r="P913" s="284"/>
      <c r="Q913" s="284"/>
    </row>
    <row r="914" spans="16:17">
      <c r="P914" s="284"/>
      <c r="Q914" s="284"/>
    </row>
    <row r="915" spans="16:17">
      <c r="P915" s="284"/>
      <c r="Q915" s="284"/>
    </row>
    <row r="916" spans="16:17">
      <c r="P916" s="284"/>
      <c r="Q916" s="284"/>
    </row>
    <row r="917" spans="16:17">
      <c r="P917" s="284"/>
      <c r="Q917" s="284"/>
    </row>
    <row r="918" spans="16:17">
      <c r="P918" s="284"/>
      <c r="Q918" s="284"/>
    </row>
    <row r="919" spans="16:17">
      <c r="P919" s="284"/>
      <c r="Q919" s="284"/>
    </row>
    <row r="920" spans="16:17">
      <c r="P920" s="284"/>
      <c r="Q920" s="284"/>
    </row>
    <row r="921" spans="16:17">
      <c r="P921" s="284"/>
      <c r="Q921" s="284"/>
    </row>
    <row r="922" spans="16:17">
      <c r="P922" s="284"/>
      <c r="Q922" s="284"/>
    </row>
    <row r="923" spans="16:17">
      <c r="P923" s="284"/>
      <c r="Q923" s="284"/>
    </row>
    <row r="924" spans="16:17">
      <c r="P924" s="284"/>
      <c r="Q924" s="284"/>
    </row>
    <row r="925" spans="16:17">
      <c r="P925" s="284"/>
      <c r="Q925" s="284"/>
    </row>
    <row r="926" spans="16:17">
      <c r="P926" s="284"/>
      <c r="Q926" s="284"/>
    </row>
    <row r="927" spans="16:17">
      <c r="P927" s="284"/>
      <c r="Q927" s="284"/>
    </row>
    <row r="928" spans="16:17">
      <c r="P928" s="284"/>
      <c r="Q928" s="284"/>
    </row>
    <row r="929" spans="16:17">
      <c r="P929" s="284"/>
      <c r="Q929" s="284"/>
    </row>
    <row r="930" spans="16:17">
      <c r="P930" s="284"/>
      <c r="Q930" s="284"/>
    </row>
    <row r="931" spans="16:17">
      <c r="P931" s="284"/>
      <c r="Q931" s="284"/>
    </row>
    <row r="932" spans="16:17">
      <c r="P932" s="284"/>
      <c r="Q932" s="284"/>
    </row>
    <row r="933" spans="16:17">
      <c r="P933" s="284"/>
      <c r="Q933" s="284"/>
    </row>
    <row r="934" spans="16:17">
      <c r="P934" s="284"/>
      <c r="Q934" s="284"/>
    </row>
    <row r="935" spans="16:17">
      <c r="P935" s="284"/>
      <c r="Q935" s="284"/>
    </row>
    <row r="936" spans="16:17">
      <c r="P936" s="284"/>
      <c r="Q936" s="284"/>
    </row>
    <row r="937" spans="16:17">
      <c r="P937" s="284"/>
      <c r="Q937" s="284"/>
    </row>
    <row r="938" spans="16:17">
      <c r="P938" s="284"/>
      <c r="Q938" s="284"/>
    </row>
    <row r="939" spans="16:17">
      <c r="P939" s="284"/>
      <c r="Q939" s="284"/>
    </row>
    <row r="940" spans="16:17">
      <c r="P940" s="284"/>
      <c r="Q940" s="284"/>
    </row>
    <row r="941" spans="16:17">
      <c r="P941" s="284"/>
      <c r="Q941" s="284"/>
    </row>
    <row r="942" spans="16:17">
      <c r="P942" s="284"/>
      <c r="Q942" s="284"/>
    </row>
    <row r="943" spans="16:17">
      <c r="P943" s="284"/>
      <c r="Q943" s="284"/>
    </row>
    <row r="944" spans="16:17">
      <c r="P944" s="284"/>
      <c r="Q944" s="284"/>
    </row>
    <row r="945" spans="16:17">
      <c r="P945" s="284"/>
      <c r="Q945" s="284"/>
    </row>
    <row r="946" spans="16:17">
      <c r="P946" s="284"/>
      <c r="Q946" s="284"/>
    </row>
    <row r="947" spans="16:17">
      <c r="P947" s="284"/>
      <c r="Q947" s="284"/>
    </row>
    <row r="948" spans="16:17">
      <c r="P948" s="284"/>
      <c r="Q948" s="284"/>
    </row>
    <row r="949" spans="16:17">
      <c r="P949" s="284"/>
      <c r="Q949" s="284"/>
    </row>
    <row r="950" spans="16:17">
      <c r="P950" s="284"/>
      <c r="Q950" s="284"/>
    </row>
    <row r="951" spans="16:17">
      <c r="P951" s="284"/>
      <c r="Q951" s="284"/>
    </row>
    <row r="952" spans="16:17">
      <c r="P952" s="284"/>
      <c r="Q952" s="284"/>
    </row>
    <row r="953" spans="16:17">
      <c r="P953" s="284"/>
      <c r="Q953" s="284"/>
    </row>
    <row r="954" spans="16:17">
      <c r="P954" s="284"/>
      <c r="Q954" s="284"/>
    </row>
    <row r="955" spans="16:17">
      <c r="P955" s="284"/>
      <c r="Q955" s="284"/>
    </row>
    <row r="956" spans="16:17">
      <c r="P956" s="284"/>
      <c r="Q956" s="284"/>
    </row>
    <row r="957" spans="16:17">
      <c r="P957" s="284"/>
      <c r="Q957" s="284"/>
    </row>
    <row r="958" spans="16:17">
      <c r="P958" s="284"/>
      <c r="Q958" s="284"/>
    </row>
    <row r="959" spans="16:17">
      <c r="P959" s="284"/>
      <c r="Q959" s="284"/>
    </row>
    <row r="960" spans="16:17">
      <c r="P960" s="284"/>
      <c r="Q960" s="284"/>
    </row>
    <row r="961" spans="16:17">
      <c r="P961" s="284"/>
      <c r="Q961" s="284"/>
    </row>
    <row r="962" spans="16:17">
      <c r="P962" s="284"/>
      <c r="Q962" s="284"/>
    </row>
    <row r="963" spans="16:17">
      <c r="P963" s="284"/>
      <c r="Q963" s="284"/>
    </row>
    <row r="964" spans="16:17">
      <c r="P964" s="284"/>
      <c r="Q964" s="284"/>
    </row>
    <row r="965" spans="16:17">
      <c r="P965" s="284"/>
      <c r="Q965" s="284"/>
    </row>
    <row r="966" spans="16:17">
      <c r="P966" s="284"/>
      <c r="Q966" s="284"/>
    </row>
    <row r="967" spans="16:17">
      <c r="P967" s="284"/>
      <c r="Q967" s="284"/>
    </row>
    <row r="968" spans="16:17">
      <c r="P968" s="284"/>
      <c r="Q968" s="284"/>
    </row>
    <row r="969" spans="16:17">
      <c r="P969" s="284"/>
      <c r="Q969" s="284"/>
    </row>
    <row r="970" spans="16:17">
      <c r="P970" s="284"/>
      <c r="Q970" s="284"/>
    </row>
    <row r="971" spans="16:17">
      <c r="P971" s="284"/>
      <c r="Q971" s="284"/>
    </row>
    <row r="972" spans="16:17">
      <c r="P972" s="284"/>
      <c r="Q972" s="284"/>
    </row>
    <row r="973" spans="16:17">
      <c r="P973" s="284"/>
      <c r="Q973" s="284"/>
    </row>
    <row r="974" spans="16:17">
      <c r="P974" s="284"/>
      <c r="Q974" s="284"/>
    </row>
    <row r="975" spans="16:17">
      <c r="P975" s="284"/>
      <c r="Q975" s="284"/>
    </row>
    <row r="976" spans="16:17">
      <c r="P976" s="284"/>
      <c r="Q976" s="284"/>
    </row>
    <row r="977" spans="16:17">
      <c r="P977" s="284"/>
      <c r="Q977" s="284"/>
    </row>
    <row r="978" spans="16:17">
      <c r="P978" s="284"/>
      <c r="Q978" s="284"/>
    </row>
    <row r="979" spans="16:17">
      <c r="P979" s="284"/>
      <c r="Q979" s="284"/>
    </row>
    <row r="980" spans="16:17">
      <c r="P980" s="284"/>
      <c r="Q980" s="284"/>
    </row>
    <row r="981" spans="16:17">
      <c r="P981" s="284"/>
      <c r="Q981" s="284"/>
    </row>
    <row r="982" spans="16:17">
      <c r="P982" s="284"/>
      <c r="Q982" s="284"/>
    </row>
    <row r="983" spans="16:17">
      <c r="P983" s="284"/>
      <c r="Q983" s="284"/>
    </row>
    <row r="984" spans="16:17">
      <c r="P984" s="284"/>
      <c r="Q984" s="284"/>
    </row>
    <row r="985" spans="16:17">
      <c r="P985" s="284"/>
      <c r="Q985" s="284"/>
    </row>
    <row r="986" spans="16:17">
      <c r="P986" s="284"/>
      <c r="Q986" s="284"/>
    </row>
    <row r="987" spans="16:17">
      <c r="P987" s="284"/>
      <c r="Q987" s="284"/>
    </row>
    <row r="988" spans="16:17">
      <c r="P988" s="284"/>
      <c r="Q988" s="284"/>
    </row>
    <row r="989" spans="16:17">
      <c r="P989" s="284"/>
      <c r="Q989" s="284"/>
    </row>
    <row r="990" spans="16:17">
      <c r="P990" s="284"/>
      <c r="Q990" s="284"/>
    </row>
    <row r="991" spans="16:17">
      <c r="P991" s="284"/>
      <c r="Q991" s="284"/>
    </row>
    <row r="992" spans="16:17">
      <c r="P992" s="284"/>
      <c r="Q992" s="284"/>
    </row>
    <row r="993" spans="16:17">
      <c r="P993" s="284"/>
      <c r="Q993" s="284"/>
    </row>
    <row r="994" spans="16:17">
      <c r="P994" s="284"/>
      <c r="Q994" s="284"/>
    </row>
    <row r="995" spans="16:17">
      <c r="P995" s="284"/>
      <c r="Q995" s="284"/>
    </row>
    <row r="996" spans="16:17">
      <c r="P996" s="284"/>
      <c r="Q996" s="284"/>
    </row>
    <row r="997" spans="16:17">
      <c r="P997" s="284"/>
      <c r="Q997" s="284"/>
    </row>
    <row r="998" spans="16:17">
      <c r="P998" s="284"/>
      <c r="Q998" s="284"/>
    </row>
    <row r="999" spans="16:17">
      <c r="P999" s="284"/>
      <c r="Q999" s="284"/>
    </row>
    <row r="1000" spans="16:17">
      <c r="P1000" s="284"/>
      <c r="Q1000" s="284"/>
    </row>
    <row r="1001" spans="16:17">
      <c r="P1001" s="284"/>
      <c r="Q1001" s="284"/>
    </row>
    <row r="1002" spans="16:17">
      <c r="P1002" s="284"/>
      <c r="Q1002" s="284"/>
    </row>
    <row r="1003" spans="16:17">
      <c r="P1003" s="284"/>
      <c r="Q1003" s="284"/>
    </row>
    <row r="1004" spans="16:17">
      <c r="P1004" s="284"/>
      <c r="Q1004" s="284"/>
    </row>
    <row r="1005" spans="16:17">
      <c r="P1005" s="284"/>
      <c r="Q1005" s="284"/>
    </row>
    <row r="1006" spans="16:17">
      <c r="P1006" s="284"/>
      <c r="Q1006" s="284"/>
    </row>
    <row r="1007" spans="16:17">
      <c r="P1007" s="284"/>
      <c r="Q1007" s="284"/>
    </row>
    <row r="1008" spans="16:17">
      <c r="P1008" s="284"/>
      <c r="Q1008" s="284"/>
    </row>
    <row r="1009" spans="16:17">
      <c r="P1009" s="284"/>
      <c r="Q1009" s="284"/>
    </row>
    <row r="1010" spans="16:17">
      <c r="P1010" s="284"/>
      <c r="Q1010" s="284"/>
    </row>
    <row r="1011" spans="16:17">
      <c r="P1011" s="284"/>
      <c r="Q1011" s="284"/>
    </row>
    <row r="1012" spans="16:17">
      <c r="P1012" s="284"/>
      <c r="Q1012" s="284"/>
    </row>
    <row r="1013" spans="16:17">
      <c r="P1013" s="284"/>
      <c r="Q1013" s="284"/>
    </row>
    <row r="1014" spans="16:17">
      <c r="P1014" s="284"/>
      <c r="Q1014" s="284"/>
    </row>
    <row r="1015" spans="16:17">
      <c r="P1015" s="284"/>
      <c r="Q1015" s="284"/>
    </row>
    <row r="1016" spans="16:17">
      <c r="P1016" s="284"/>
      <c r="Q1016" s="284"/>
    </row>
    <row r="1017" spans="16:17">
      <c r="P1017" s="284"/>
      <c r="Q1017" s="284"/>
    </row>
    <row r="1018" spans="16:17">
      <c r="P1018" s="284"/>
      <c r="Q1018" s="284"/>
    </row>
    <row r="1019" spans="16:17">
      <c r="P1019" s="284"/>
      <c r="Q1019" s="284"/>
    </row>
    <row r="1020" spans="16:17">
      <c r="P1020" s="284"/>
      <c r="Q1020" s="284"/>
    </row>
    <row r="1021" spans="16:17">
      <c r="P1021" s="284"/>
      <c r="Q1021" s="284"/>
    </row>
    <row r="1022" spans="16:17">
      <c r="P1022" s="284"/>
      <c r="Q1022" s="284"/>
    </row>
    <row r="1023" spans="16:17">
      <c r="P1023" s="284"/>
      <c r="Q1023" s="284"/>
    </row>
    <row r="1024" spans="16:17">
      <c r="P1024" s="284"/>
      <c r="Q1024" s="284"/>
    </row>
    <row r="1025" spans="16:17">
      <c r="P1025" s="284"/>
      <c r="Q1025" s="284"/>
    </row>
    <row r="1026" spans="16:17">
      <c r="P1026" s="284"/>
      <c r="Q1026" s="284"/>
    </row>
    <row r="1027" spans="16:17">
      <c r="P1027" s="284"/>
      <c r="Q1027" s="284"/>
    </row>
    <row r="1028" spans="16:17">
      <c r="P1028" s="284"/>
      <c r="Q1028" s="284"/>
    </row>
    <row r="1029" spans="16:17">
      <c r="P1029" s="284"/>
      <c r="Q1029" s="284"/>
    </row>
    <row r="1030" spans="16:17">
      <c r="P1030" s="284"/>
      <c r="Q1030" s="284"/>
    </row>
    <row r="1031" spans="16:17">
      <c r="P1031" s="284"/>
      <c r="Q1031" s="284"/>
    </row>
    <row r="1032" spans="16:17">
      <c r="P1032" s="284"/>
      <c r="Q1032" s="284"/>
    </row>
    <row r="1033" spans="16:17">
      <c r="P1033" s="284"/>
      <c r="Q1033" s="284"/>
    </row>
    <row r="1034" spans="16:17">
      <c r="P1034" s="284"/>
      <c r="Q1034" s="284"/>
    </row>
    <row r="1035" spans="16:17">
      <c r="P1035" s="284"/>
      <c r="Q1035" s="284"/>
    </row>
    <row r="1036" spans="16:17">
      <c r="P1036" s="284"/>
      <c r="Q1036" s="284"/>
    </row>
    <row r="1037" spans="16:17">
      <c r="P1037" s="284"/>
      <c r="Q1037" s="284"/>
    </row>
    <row r="1038" spans="16:17">
      <c r="P1038" s="284"/>
      <c r="Q1038" s="284"/>
    </row>
    <row r="1039" spans="16:17">
      <c r="P1039" s="284"/>
      <c r="Q1039" s="284"/>
    </row>
    <row r="1040" spans="16:17">
      <c r="P1040" s="284"/>
      <c r="Q1040" s="284"/>
    </row>
    <row r="1041" spans="16:17">
      <c r="P1041" s="284"/>
      <c r="Q1041" s="284"/>
    </row>
    <row r="1042" spans="16:17">
      <c r="P1042" s="284"/>
      <c r="Q1042" s="284"/>
    </row>
    <row r="1043" spans="16:17">
      <c r="P1043" s="284"/>
      <c r="Q1043" s="284"/>
    </row>
    <row r="1044" spans="16:17">
      <c r="P1044" s="284"/>
      <c r="Q1044" s="284"/>
    </row>
    <row r="1045" spans="16:17">
      <c r="P1045" s="284"/>
      <c r="Q1045" s="284"/>
    </row>
    <row r="1046" spans="16:17">
      <c r="P1046" s="284"/>
      <c r="Q1046" s="284"/>
    </row>
    <row r="1047" spans="16:17">
      <c r="P1047" s="284"/>
      <c r="Q1047" s="284"/>
    </row>
    <row r="1048" spans="16:17">
      <c r="P1048" s="284"/>
      <c r="Q1048" s="284"/>
    </row>
    <row r="1049" spans="16:17">
      <c r="P1049" s="284"/>
      <c r="Q1049" s="284"/>
    </row>
    <row r="1050" spans="16:17">
      <c r="P1050" s="284"/>
      <c r="Q1050" s="284"/>
    </row>
    <row r="1051" spans="16:17">
      <c r="P1051" s="284"/>
      <c r="Q1051" s="284"/>
    </row>
    <row r="1052" spans="16:17">
      <c r="P1052" s="284"/>
      <c r="Q1052" s="284"/>
    </row>
    <row r="1053" spans="16:17">
      <c r="P1053" s="284"/>
      <c r="Q1053" s="284"/>
    </row>
    <row r="1054" spans="16:17">
      <c r="P1054" s="284"/>
      <c r="Q1054" s="284"/>
    </row>
    <row r="1055" spans="16:17">
      <c r="P1055" s="284"/>
      <c r="Q1055" s="284"/>
    </row>
    <row r="1056" spans="16:17">
      <c r="P1056" s="284"/>
      <c r="Q1056" s="284"/>
    </row>
    <row r="1057" spans="16:17">
      <c r="P1057" s="284"/>
      <c r="Q1057" s="284"/>
    </row>
    <row r="1058" spans="16:17">
      <c r="P1058" s="284"/>
      <c r="Q1058" s="284"/>
    </row>
    <row r="1059" spans="16:17">
      <c r="P1059" s="284"/>
      <c r="Q1059" s="284"/>
    </row>
    <row r="1060" spans="16:17">
      <c r="P1060" s="284"/>
      <c r="Q1060" s="284"/>
    </row>
    <row r="1061" spans="16:17">
      <c r="P1061" s="284"/>
      <c r="Q1061" s="284"/>
    </row>
    <row r="1062" spans="16:17">
      <c r="P1062" s="284"/>
      <c r="Q1062" s="284"/>
    </row>
    <row r="1063" spans="16:17">
      <c r="P1063" s="284"/>
      <c r="Q1063" s="284"/>
    </row>
    <row r="1064" spans="16:17">
      <c r="P1064" s="284"/>
      <c r="Q1064" s="284"/>
    </row>
    <row r="1065" spans="16:17">
      <c r="P1065" s="284"/>
      <c r="Q1065" s="284"/>
    </row>
    <row r="1066" spans="16:17">
      <c r="P1066" s="284"/>
      <c r="Q1066" s="284"/>
    </row>
    <row r="1067" spans="16:17">
      <c r="P1067" s="284"/>
      <c r="Q1067" s="284"/>
    </row>
    <row r="1068" spans="16:17">
      <c r="P1068" s="284"/>
      <c r="Q1068" s="284"/>
    </row>
    <row r="1069" spans="16:17">
      <c r="P1069" s="284"/>
      <c r="Q1069" s="284"/>
    </row>
    <row r="1070" spans="16:17">
      <c r="P1070" s="284"/>
      <c r="Q1070" s="284"/>
    </row>
    <row r="1071" spans="16:17">
      <c r="P1071" s="284"/>
      <c r="Q1071" s="284"/>
    </row>
    <row r="1072" spans="16:17">
      <c r="P1072" s="284"/>
      <c r="Q1072" s="284"/>
    </row>
    <row r="1073" spans="16:17">
      <c r="P1073" s="284"/>
      <c r="Q1073" s="284"/>
    </row>
    <row r="1074" spans="16:17">
      <c r="P1074" s="284"/>
      <c r="Q1074" s="284"/>
    </row>
    <row r="1075" spans="16:17">
      <c r="P1075" s="284"/>
      <c r="Q1075" s="284"/>
    </row>
    <row r="1076" spans="16:17">
      <c r="P1076" s="284"/>
      <c r="Q1076" s="284"/>
    </row>
    <row r="1077" spans="16:17">
      <c r="P1077" s="284"/>
      <c r="Q1077" s="284"/>
    </row>
    <row r="1078" spans="16:17">
      <c r="P1078" s="284"/>
      <c r="Q1078" s="284"/>
    </row>
    <row r="1079" spans="16:17">
      <c r="P1079" s="284"/>
      <c r="Q1079" s="284"/>
    </row>
    <row r="1080" spans="16:17">
      <c r="P1080" s="284"/>
      <c r="Q1080" s="284"/>
    </row>
    <row r="1081" spans="16:17">
      <c r="P1081" s="284"/>
      <c r="Q1081" s="284"/>
    </row>
    <row r="1082" spans="16:17">
      <c r="P1082" s="284"/>
      <c r="Q1082" s="284"/>
    </row>
    <row r="1083" spans="16:17">
      <c r="P1083" s="284"/>
      <c r="Q1083" s="284"/>
    </row>
    <row r="1084" spans="16:17">
      <c r="P1084" s="284"/>
      <c r="Q1084" s="284"/>
    </row>
    <row r="1085" spans="16:17">
      <c r="P1085" s="284"/>
      <c r="Q1085" s="284"/>
    </row>
    <row r="1086" spans="16:17">
      <c r="P1086" s="284"/>
      <c r="Q1086" s="284"/>
    </row>
    <row r="1087" spans="16:17">
      <c r="P1087" s="284"/>
      <c r="Q1087" s="284"/>
    </row>
    <row r="1088" spans="16:17">
      <c r="P1088" s="284"/>
      <c r="Q1088" s="284"/>
    </row>
    <row r="1089" spans="16:17">
      <c r="P1089" s="284"/>
      <c r="Q1089" s="284"/>
    </row>
    <row r="1090" spans="16:17">
      <c r="P1090" s="284"/>
      <c r="Q1090" s="284"/>
    </row>
    <row r="1091" spans="16:17">
      <c r="P1091" s="284"/>
      <c r="Q1091" s="284"/>
    </row>
    <row r="1092" spans="16:17">
      <c r="P1092" s="284"/>
      <c r="Q1092" s="284"/>
    </row>
    <row r="1093" spans="16:17">
      <c r="P1093" s="284"/>
      <c r="Q1093" s="284"/>
    </row>
    <row r="1094" spans="16:17">
      <c r="P1094" s="284"/>
      <c r="Q1094" s="284"/>
    </row>
    <row r="1095" spans="16:17">
      <c r="P1095" s="284"/>
      <c r="Q1095" s="284"/>
    </row>
    <row r="1096" spans="16:17">
      <c r="P1096" s="284"/>
      <c r="Q1096" s="284"/>
    </row>
    <row r="1097" spans="16:17">
      <c r="P1097" s="284"/>
      <c r="Q1097" s="284"/>
    </row>
    <row r="1098" spans="16:17">
      <c r="P1098" s="284"/>
      <c r="Q1098" s="284"/>
    </row>
    <row r="1099" spans="16:17">
      <c r="P1099" s="284"/>
      <c r="Q1099" s="284"/>
    </row>
    <row r="1100" spans="16:17">
      <c r="P1100" s="284"/>
      <c r="Q1100" s="284"/>
    </row>
    <row r="1101" spans="16:17">
      <c r="P1101" s="284"/>
      <c r="Q1101" s="284"/>
    </row>
    <row r="1102" spans="16:17">
      <c r="P1102" s="284"/>
      <c r="Q1102" s="284"/>
    </row>
    <row r="1103" spans="16:17">
      <c r="P1103" s="284"/>
      <c r="Q1103" s="284"/>
    </row>
    <row r="1104" spans="16:17">
      <c r="P1104" s="284"/>
      <c r="Q1104" s="284"/>
    </row>
    <row r="1105" spans="16:17">
      <c r="P1105" s="284"/>
      <c r="Q1105" s="284"/>
    </row>
    <row r="1106" spans="16:17">
      <c r="P1106" s="284"/>
      <c r="Q1106" s="284"/>
    </row>
    <row r="1107" spans="16:17">
      <c r="P1107" s="284"/>
      <c r="Q1107" s="284"/>
    </row>
    <row r="1108" spans="16:17">
      <c r="P1108" s="284"/>
      <c r="Q1108" s="284"/>
    </row>
    <row r="1109" spans="16:17">
      <c r="P1109" s="284"/>
      <c r="Q1109" s="284"/>
    </row>
    <row r="1110" spans="16:17">
      <c r="P1110" s="284"/>
      <c r="Q1110" s="284"/>
    </row>
    <row r="1111" spans="16:17">
      <c r="P1111" s="284"/>
      <c r="Q1111" s="284"/>
    </row>
    <row r="1112" spans="16:17">
      <c r="P1112" s="284"/>
      <c r="Q1112" s="284"/>
    </row>
    <row r="1113" spans="16:17">
      <c r="P1113" s="284"/>
      <c r="Q1113" s="284"/>
    </row>
    <row r="1114" spans="16:17">
      <c r="P1114" s="284"/>
      <c r="Q1114" s="284"/>
    </row>
    <row r="1115" spans="16:17">
      <c r="P1115" s="284"/>
      <c r="Q1115" s="284"/>
    </row>
    <row r="1116" spans="16:17">
      <c r="P1116" s="284"/>
      <c r="Q1116" s="284"/>
    </row>
    <row r="1117" spans="16:17">
      <c r="P1117" s="284"/>
      <c r="Q1117" s="284"/>
    </row>
    <row r="1118" spans="16:17">
      <c r="P1118" s="284"/>
      <c r="Q1118" s="284"/>
    </row>
    <row r="1119" spans="16:17">
      <c r="P1119" s="284"/>
      <c r="Q1119" s="284"/>
    </row>
    <row r="1120" spans="16:17">
      <c r="P1120" s="284"/>
      <c r="Q1120" s="284"/>
    </row>
    <row r="1121" spans="16:17">
      <c r="P1121" s="284"/>
      <c r="Q1121" s="284"/>
    </row>
    <row r="1122" spans="16:17">
      <c r="P1122" s="284"/>
      <c r="Q1122" s="284"/>
    </row>
    <row r="1123" spans="16:17">
      <c r="P1123" s="284"/>
      <c r="Q1123" s="284"/>
    </row>
    <row r="1124" spans="16:17">
      <c r="P1124" s="284"/>
      <c r="Q1124" s="284"/>
    </row>
    <row r="1125" spans="16:17">
      <c r="P1125" s="284"/>
      <c r="Q1125" s="284"/>
    </row>
    <row r="1126" spans="16:17">
      <c r="P1126" s="284"/>
      <c r="Q1126" s="284"/>
    </row>
    <row r="1127" spans="16:17">
      <c r="P1127" s="284"/>
      <c r="Q1127" s="284"/>
    </row>
    <row r="1128" spans="16:17">
      <c r="P1128" s="284"/>
      <c r="Q1128" s="284"/>
    </row>
    <row r="1129" spans="16:17">
      <c r="P1129" s="284"/>
      <c r="Q1129" s="284"/>
    </row>
    <row r="1130" spans="16:17">
      <c r="P1130" s="284"/>
      <c r="Q1130" s="284"/>
    </row>
    <row r="1131" spans="16:17">
      <c r="P1131" s="284"/>
      <c r="Q1131" s="284"/>
    </row>
    <row r="1132" spans="16:17">
      <c r="P1132" s="284"/>
      <c r="Q1132" s="284"/>
    </row>
    <row r="1133" spans="16:17">
      <c r="P1133" s="284"/>
      <c r="Q1133" s="284"/>
    </row>
    <row r="1134" spans="16:17">
      <c r="P1134" s="284"/>
      <c r="Q1134" s="284"/>
    </row>
    <row r="1135" spans="16:17">
      <c r="P1135" s="284"/>
      <c r="Q1135" s="284"/>
    </row>
    <row r="1136" spans="16:17">
      <c r="P1136" s="284"/>
      <c r="Q1136" s="284"/>
    </row>
    <row r="1137" spans="16:17">
      <c r="P1137" s="284"/>
      <c r="Q1137" s="284"/>
    </row>
    <row r="1138" spans="16:17">
      <c r="P1138" s="284"/>
      <c r="Q1138" s="284"/>
    </row>
    <row r="1139" spans="16:17">
      <c r="P1139" s="284"/>
      <c r="Q1139" s="284"/>
    </row>
    <row r="1140" spans="16:17">
      <c r="P1140" s="284"/>
      <c r="Q1140" s="284"/>
    </row>
    <row r="1141" spans="16:17">
      <c r="P1141" s="284"/>
      <c r="Q1141" s="284"/>
    </row>
    <row r="1142" spans="16:17">
      <c r="P1142" s="284"/>
      <c r="Q1142" s="284"/>
    </row>
    <row r="1143" spans="16:17">
      <c r="P1143" s="284"/>
      <c r="Q1143" s="284"/>
    </row>
    <row r="1144" spans="16:17">
      <c r="P1144" s="284"/>
      <c r="Q1144" s="284"/>
    </row>
    <row r="1145" spans="16:17">
      <c r="P1145" s="284"/>
      <c r="Q1145" s="284"/>
    </row>
    <row r="1146" spans="16:17">
      <c r="P1146" s="284"/>
      <c r="Q1146" s="284"/>
    </row>
    <row r="1147" spans="16:17">
      <c r="P1147" s="284"/>
      <c r="Q1147" s="284"/>
    </row>
    <row r="1148" spans="16:17">
      <c r="P1148" s="284"/>
      <c r="Q1148" s="284"/>
    </row>
    <row r="1149" spans="16:17">
      <c r="P1149" s="284"/>
      <c r="Q1149" s="284"/>
    </row>
    <row r="1150" spans="16:17">
      <c r="P1150" s="284"/>
      <c r="Q1150" s="284"/>
    </row>
    <row r="1151" spans="16:17">
      <c r="P1151" s="284"/>
      <c r="Q1151" s="284"/>
    </row>
    <row r="1152" spans="16:17">
      <c r="P1152" s="284"/>
      <c r="Q1152" s="284"/>
    </row>
    <row r="1153" spans="16:17">
      <c r="P1153" s="284"/>
      <c r="Q1153" s="284"/>
    </row>
    <row r="1154" spans="16:17">
      <c r="P1154" s="284"/>
      <c r="Q1154" s="284"/>
    </row>
    <row r="1155" spans="16:17">
      <c r="P1155" s="284"/>
      <c r="Q1155" s="284"/>
    </row>
    <row r="1156" spans="16:17">
      <c r="P1156" s="284"/>
      <c r="Q1156" s="284"/>
    </row>
    <row r="1157" spans="16:17">
      <c r="P1157" s="284"/>
      <c r="Q1157" s="284"/>
    </row>
    <row r="1158" spans="16:17">
      <c r="P1158" s="284"/>
      <c r="Q1158" s="284"/>
    </row>
    <row r="1159" spans="16:17">
      <c r="P1159" s="284"/>
      <c r="Q1159" s="284"/>
    </row>
    <row r="1160" spans="16:17">
      <c r="P1160" s="284"/>
      <c r="Q1160" s="284"/>
    </row>
    <row r="1161" spans="16:17">
      <c r="P1161" s="284"/>
      <c r="Q1161" s="284"/>
    </row>
    <row r="1162" spans="16:17">
      <c r="P1162" s="284"/>
      <c r="Q1162" s="284"/>
    </row>
    <row r="1163" spans="16:17">
      <c r="P1163" s="284"/>
      <c r="Q1163" s="284"/>
    </row>
    <row r="1164" spans="16:17">
      <c r="P1164" s="284"/>
      <c r="Q1164" s="284"/>
    </row>
    <row r="1165" spans="16:17">
      <c r="P1165" s="284"/>
      <c r="Q1165" s="284"/>
    </row>
    <row r="1166" spans="16:17">
      <c r="P1166" s="284"/>
      <c r="Q1166" s="284"/>
    </row>
    <row r="1167" spans="16:17">
      <c r="P1167" s="284"/>
      <c r="Q1167" s="284"/>
    </row>
    <row r="1168" spans="16:17">
      <c r="P1168" s="284"/>
      <c r="Q1168" s="284"/>
    </row>
    <row r="1169" spans="16:17">
      <c r="P1169" s="284"/>
      <c r="Q1169" s="284"/>
    </row>
    <row r="1170" spans="16:17">
      <c r="P1170" s="284"/>
      <c r="Q1170" s="284"/>
    </row>
    <row r="1171" spans="16:17">
      <c r="P1171" s="284"/>
      <c r="Q1171" s="284"/>
    </row>
    <row r="1172" spans="16:17">
      <c r="P1172" s="284"/>
      <c r="Q1172" s="284"/>
    </row>
    <row r="1173" spans="16:17">
      <c r="P1173" s="284"/>
      <c r="Q1173" s="284"/>
    </row>
    <row r="1174" spans="16:17">
      <c r="P1174" s="284"/>
      <c r="Q1174" s="284"/>
    </row>
    <row r="1175" spans="16:17">
      <c r="P1175" s="284"/>
      <c r="Q1175" s="284"/>
    </row>
    <row r="1176" spans="16:17">
      <c r="P1176" s="284"/>
      <c r="Q1176" s="284"/>
    </row>
    <row r="1177" spans="16:17">
      <c r="P1177" s="284"/>
      <c r="Q1177" s="284"/>
    </row>
    <row r="1178" spans="16:17">
      <c r="P1178" s="284"/>
      <c r="Q1178" s="284"/>
    </row>
    <row r="1179" spans="16:17">
      <c r="P1179" s="284"/>
      <c r="Q1179" s="284"/>
    </row>
    <row r="1180" spans="16:17">
      <c r="P1180" s="284"/>
      <c r="Q1180" s="284"/>
    </row>
    <row r="1181" spans="16:17">
      <c r="P1181" s="284"/>
      <c r="Q1181" s="284"/>
    </row>
    <row r="1182" spans="16:17">
      <c r="P1182" s="284"/>
      <c r="Q1182" s="284"/>
    </row>
    <row r="1183" spans="16:17">
      <c r="P1183" s="284"/>
      <c r="Q1183" s="284"/>
    </row>
    <row r="1184" spans="16:17">
      <c r="P1184" s="284"/>
      <c r="Q1184" s="284"/>
    </row>
    <row r="1185" spans="16:17">
      <c r="P1185" s="284"/>
      <c r="Q1185" s="284"/>
    </row>
    <row r="1186" spans="16:17">
      <c r="P1186" s="284"/>
      <c r="Q1186" s="284"/>
    </row>
    <row r="1187" spans="16:17">
      <c r="P1187" s="284"/>
      <c r="Q1187" s="284"/>
    </row>
    <row r="1188" spans="16:17">
      <c r="P1188" s="284"/>
      <c r="Q1188" s="284"/>
    </row>
    <row r="1189" spans="16:17">
      <c r="P1189" s="284"/>
      <c r="Q1189" s="284"/>
    </row>
    <row r="1190" spans="16:17">
      <c r="P1190" s="284"/>
      <c r="Q1190" s="284"/>
    </row>
    <row r="1191" spans="16:17">
      <c r="P1191" s="284"/>
      <c r="Q1191" s="284"/>
    </row>
    <row r="1192" spans="16:17">
      <c r="P1192" s="284"/>
      <c r="Q1192" s="284"/>
    </row>
    <row r="1193" spans="16:17">
      <c r="P1193" s="284"/>
      <c r="Q1193" s="284"/>
    </row>
    <row r="1194" spans="16:17">
      <c r="P1194" s="284"/>
      <c r="Q1194" s="284"/>
    </row>
    <row r="1195" spans="16:17">
      <c r="P1195" s="284"/>
      <c r="Q1195" s="284"/>
    </row>
    <row r="1196" spans="16:17">
      <c r="P1196" s="284"/>
      <c r="Q1196" s="284"/>
    </row>
    <row r="1197" spans="16:17">
      <c r="P1197" s="284"/>
      <c r="Q1197" s="284"/>
    </row>
    <row r="1198" spans="16:17">
      <c r="P1198" s="284"/>
      <c r="Q1198" s="284"/>
    </row>
    <row r="1199" spans="16:17">
      <c r="P1199" s="284"/>
      <c r="Q1199" s="284"/>
    </row>
    <row r="1200" spans="16:17">
      <c r="P1200" s="284"/>
      <c r="Q1200" s="284"/>
    </row>
    <row r="1201" spans="16:17">
      <c r="P1201" s="284"/>
      <c r="Q1201" s="284"/>
    </row>
    <row r="1202" spans="16:17">
      <c r="P1202" s="284"/>
      <c r="Q1202" s="284"/>
    </row>
    <row r="1203" spans="16:17">
      <c r="P1203" s="284"/>
      <c r="Q1203" s="284"/>
    </row>
    <row r="1204" spans="16:17">
      <c r="P1204" s="284"/>
      <c r="Q1204" s="284"/>
    </row>
    <row r="1205" spans="16:17">
      <c r="P1205" s="284"/>
      <c r="Q1205" s="284"/>
    </row>
    <row r="1206" spans="16:17">
      <c r="P1206" s="284"/>
      <c r="Q1206" s="284"/>
    </row>
    <row r="1207" spans="16:17">
      <c r="P1207" s="284"/>
      <c r="Q1207" s="284"/>
    </row>
    <row r="1208" spans="16:17">
      <c r="P1208" s="284"/>
      <c r="Q1208" s="284"/>
    </row>
    <row r="1209" spans="16:17">
      <c r="P1209" s="284"/>
      <c r="Q1209" s="284"/>
    </row>
    <row r="1210" spans="16:17">
      <c r="P1210" s="284"/>
      <c r="Q1210" s="284"/>
    </row>
    <row r="1211" spans="16:17">
      <c r="P1211" s="284"/>
      <c r="Q1211" s="284"/>
    </row>
    <row r="1212" spans="16:17">
      <c r="P1212" s="284"/>
      <c r="Q1212" s="284"/>
    </row>
    <row r="1213" spans="16:17">
      <c r="P1213" s="284"/>
      <c r="Q1213" s="284"/>
    </row>
    <row r="1214" spans="16:17">
      <c r="P1214" s="284"/>
      <c r="Q1214" s="284"/>
    </row>
    <row r="1215" spans="16:17">
      <c r="P1215" s="284"/>
      <c r="Q1215" s="284"/>
    </row>
    <row r="1216" spans="16:17">
      <c r="P1216" s="284"/>
      <c r="Q1216" s="284"/>
    </row>
    <row r="1217" spans="16:17">
      <c r="P1217" s="284"/>
      <c r="Q1217" s="284"/>
    </row>
    <row r="1218" spans="16:17">
      <c r="P1218" s="284"/>
      <c r="Q1218" s="284"/>
    </row>
    <row r="1219" spans="16:17">
      <c r="P1219" s="284"/>
      <c r="Q1219" s="284"/>
    </row>
    <row r="1220" spans="16:17">
      <c r="P1220" s="284"/>
      <c r="Q1220" s="284"/>
    </row>
    <row r="1221" spans="16:17">
      <c r="P1221" s="284"/>
      <c r="Q1221" s="284"/>
    </row>
    <row r="1222" spans="16:17">
      <c r="P1222" s="284"/>
      <c r="Q1222" s="284"/>
    </row>
    <row r="1223" spans="16:17">
      <c r="P1223" s="284"/>
      <c r="Q1223" s="284"/>
    </row>
    <row r="1224" spans="16:17">
      <c r="P1224" s="284"/>
      <c r="Q1224" s="284"/>
    </row>
    <row r="1225" spans="16:17">
      <c r="P1225" s="284"/>
      <c r="Q1225" s="284"/>
    </row>
    <row r="1226" spans="16:17">
      <c r="P1226" s="284"/>
      <c r="Q1226" s="284"/>
    </row>
    <row r="1227" spans="16:17">
      <c r="P1227" s="284"/>
      <c r="Q1227" s="284"/>
    </row>
    <row r="1228" spans="16:17">
      <c r="P1228" s="284"/>
      <c r="Q1228" s="284"/>
    </row>
    <row r="1229" spans="16:17">
      <c r="P1229" s="284"/>
      <c r="Q1229" s="284"/>
    </row>
    <row r="1230" spans="16:17">
      <c r="P1230" s="284"/>
      <c r="Q1230" s="284"/>
    </row>
    <row r="1231" spans="16:17">
      <c r="P1231" s="284"/>
      <c r="Q1231" s="284"/>
    </row>
    <row r="1232" spans="16:17">
      <c r="P1232" s="284"/>
      <c r="Q1232" s="284"/>
    </row>
    <row r="1233" spans="16:17">
      <c r="P1233" s="284"/>
      <c r="Q1233" s="284"/>
    </row>
    <row r="1234" spans="16:17">
      <c r="P1234" s="284"/>
      <c r="Q1234" s="284"/>
    </row>
    <row r="1235" spans="16:17">
      <c r="P1235" s="284"/>
      <c r="Q1235" s="284"/>
    </row>
    <row r="1236" spans="16:17">
      <c r="P1236" s="284"/>
      <c r="Q1236" s="284"/>
    </row>
    <row r="1237" spans="16:17">
      <c r="P1237" s="284"/>
      <c r="Q1237" s="284"/>
    </row>
    <row r="1238" spans="16:17">
      <c r="P1238" s="284"/>
      <c r="Q1238" s="284"/>
    </row>
    <row r="1239" spans="16:17">
      <c r="P1239" s="284"/>
      <c r="Q1239" s="284"/>
    </row>
    <row r="1240" spans="16:17">
      <c r="P1240" s="284"/>
      <c r="Q1240" s="284"/>
    </row>
    <row r="1241" spans="16:17">
      <c r="P1241" s="284"/>
      <c r="Q1241" s="284"/>
    </row>
    <row r="1242" spans="16:17">
      <c r="P1242" s="284"/>
      <c r="Q1242" s="284"/>
    </row>
    <row r="1243" spans="16:17">
      <c r="P1243" s="284"/>
      <c r="Q1243" s="284"/>
    </row>
    <row r="1244" spans="16:17">
      <c r="P1244" s="284"/>
      <c r="Q1244" s="284"/>
    </row>
    <row r="1245" spans="16:17">
      <c r="P1245" s="284"/>
      <c r="Q1245" s="284"/>
    </row>
    <row r="1246" spans="16:17">
      <c r="P1246" s="284"/>
      <c r="Q1246" s="284"/>
    </row>
    <row r="1247" spans="16:17">
      <c r="P1247" s="284"/>
      <c r="Q1247" s="284"/>
    </row>
    <row r="1248" spans="16:17">
      <c r="P1248" s="284"/>
      <c r="Q1248" s="284"/>
    </row>
    <row r="1249" spans="16:17">
      <c r="P1249" s="284"/>
      <c r="Q1249" s="284"/>
    </row>
    <row r="1250" spans="16:17">
      <c r="P1250" s="284"/>
      <c r="Q1250" s="284"/>
    </row>
    <row r="1251" spans="16:17">
      <c r="P1251" s="284"/>
      <c r="Q1251" s="284"/>
    </row>
    <row r="1252" spans="16:17">
      <c r="P1252" s="284"/>
      <c r="Q1252" s="284"/>
    </row>
    <row r="1253" spans="16:17">
      <c r="P1253" s="284"/>
      <c r="Q1253" s="284"/>
    </row>
    <row r="1254" spans="16:17">
      <c r="P1254" s="284"/>
      <c r="Q1254" s="284"/>
    </row>
    <row r="1255" spans="16:17">
      <c r="P1255" s="284"/>
      <c r="Q1255" s="284"/>
    </row>
    <row r="1256" spans="16:17">
      <c r="P1256" s="284"/>
      <c r="Q1256" s="284"/>
    </row>
    <row r="1257" spans="16:17">
      <c r="P1257" s="284"/>
      <c r="Q1257" s="284"/>
    </row>
    <row r="1258" spans="16:17">
      <c r="P1258" s="284"/>
      <c r="Q1258" s="284"/>
    </row>
    <row r="1259" spans="16:17">
      <c r="P1259" s="284"/>
      <c r="Q1259" s="284"/>
    </row>
    <row r="1260" spans="16:17">
      <c r="P1260" s="284"/>
      <c r="Q1260" s="284"/>
    </row>
    <row r="1261" spans="16:17">
      <c r="P1261" s="284"/>
      <c r="Q1261" s="284"/>
    </row>
    <row r="1262" spans="16:17">
      <c r="P1262" s="284"/>
      <c r="Q1262" s="284"/>
    </row>
    <row r="1263" spans="16:17">
      <c r="P1263" s="284"/>
      <c r="Q1263" s="284"/>
    </row>
    <row r="1264" spans="16:17">
      <c r="P1264" s="284"/>
      <c r="Q1264" s="284"/>
    </row>
    <row r="1265" spans="16:17">
      <c r="P1265" s="284"/>
      <c r="Q1265" s="284"/>
    </row>
    <row r="1266" spans="16:17">
      <c r="P1266" s="284"/>
      <c r="Q1266" s="284"/>
    </row>
    <row r="1267" spans="16:17">
      <c r="P1267" s="284"/>
      <c r="Q1267" s="284"/>
    </row>
    <row r="1268" spans="16:17">
      <c r="P1268" s="284"/>
      <c r="Q1268" s="284"/>
    </row>
    <row r="1269" spans="16:17">
      <c r="P1269" s="284"/>
      <c r="Q1269" s="284"/>
    </row>
    <row r="1270" spans="16:17">
      <c r="P1270" s="284"/>
      <c r="Q1270" s="284"/>
    </row>
    <row r="1271" spans="16:17">
      <c r="P1271" s="284"/>
      <c r="Q1271" s="284"/>
    </row>
    <row r="1272" spans="16:17">
      <c r="P1272" s="284"/>
      <c r="Q1272" s="284"/>
    </row>
    <row r="1273" spans="16:17">
      <c r="P1273" s="284"/>
      <c r="Q1273" s="284"/>
    </row>
    <row r="1274" spans="16:17">
      <c r="P1274" s="284"/>
      <c r="Q1274" s="284"/>
    </row>
    <row r="1275" spans="16:17">
      <c r="P1275" s="284"/>
      <c r="Q1275" s="284"/>
    </row>
    <row r="1276" spans="16:17">
      <c r="P1276" s="284"/>
      <c r="Q1276" s="284"/>
    </row>
    <row r="1277" spans="16:17">
      <c r="P1277" s="284"/>
      <c r="Q1277" s="284"/>
    </row>
    <row r="1278" spans="16:17">
      <c r="P1278" s="284"/>
      <c r="Q1278" s="284"/>
    </row>
    <row r="1279" spans="16:17">
      <c r="P1279" s="284"/>
      <c r="Q1279" s="284"/>
    </row>
    <row r="1280" spans="16:17">
      <c r="P1280" s="284"/>
      <c r="Q1280" s="284"/>
    </row>
    <row r="1281" spans="16:17">
      <c r="P1281" s="284"/>
      <c r="Q1281" s="284"/>
    </row>
    <row r="1282" spans="16:17">
      <c r="P1282" s="284"/>
      <c r="Q1282" s="284"/>
    </row>
    <row r="1283" spans="16:17">
      <c r="P1283" s="284"/>
      <c r="Q1283" s="284"/>
    </row>
    <row r="1284" spans="16:17">
      <c r="P1284" s="284"/>
      <c r="Q1284" s="284"/>
    </row>
    <row r="1285" spans="16:17">
      <c r="P1285" s="284"/>
      <c r="Q1285" s="284"/>
    </row>
    <row r="1286" spans="16:17">
      <c r="P1286" s="284"/>
      <c r="Q1286" s="284"/>
    </row>
    <row r="1287" spans="16:17">
      <c r="P1287" s="284"/>
      <c r="Q1287" s="284"/>
    </row>
    <row r="1288" spans="16:17">
      <c r="P1288" s="284"/>
      <c r="Q1288" s="284"/>
    </row>
    <row r="1289" spans="16:17">
      <c r="P1289" s="284"/>
      <c r="Q1289" s="284"/>
    </row>
    <row r="1290" spans="16:17">
      <c r="P1290" s="284"/>
      <c r="Q1290" s="284"/>
    </row>
    <row r="1291" spans="16:17">
      <c r="P1291" s="284"/>
      <c r="Q1291" s="284"/>
    </row>
    <row r="1292" spans="16:17">
      <c r="P1292" s="284"/>
      <c r="Q1292" s="284"/>
    </row>
    <row r="1293" spans="16:17">
      <c r="P1293" s="284"/>
      <c r="Q1293" s="284"/>
    </row>
    <row r="1294" spans="16:17">
      <c r="P1294" s="284"/>
      <c r="Q1294" s="284"/>
    </row>
    <row r="1295" spans="16:17">
      <c r="P1295" s="284"/>
      <c r="Q1295" s="284"/>
    </row>
    <row r="1296" spans="16:17">
      <c r="P1296" s="284"/>
      <c r="Q1296" s="284"/>
    </row>
    <row r="1297" spans="16:17">
      <c r="P1297" s="284"/>
      <c r="Q1297" s="284"/>
    </row>
    <row r="1298" spans="16:17">
      <c r="P1298" s="284"/>
      <c r="Q1298" s="284"/>
    </row>
    <row r="1299" spans="16:17">
      <c r="P1299" s="284"/>
      <c r="Q1299" s="284"/>
    </row>
    <row r="1300" spans="16:17">
      <c r="P1300" s="284"/>
      <c r="Q1300" s="284"/>
    </row>
    <row r="1301" spans="16:17">
      <c r="P1301" s="284"/>
      <c r="Q1301" s="284"/>
    </row>
    <row r="1302" spans="16:17">
      <c r="P1302" s="284"/>
      <c r="Q1302" s="284"/>
    </row>
    <row r="1303" spans="16:17">
      <c r="P1303" s="284"/>
      <c r="Q1303" s="284"/>
    </row>
    <row r="1304" spans="16:17">
      <c r="P1304" s="284"/>
      <c r="Q1304" s="284"/>
    </row>
    <row r="1305" spans="16:17">
      <c r="P1305" s="284"/>
      <c r="Q1305" s="284"/>
    </row>
    <row r="1306" spans="16:17">
      <c r="P1306" s="284"/>
      <c r="Q1306" s="284"/>
    </row>
    <row r="1307" spans="16:17">
      <c r="P1307" s="284"/>
      <c r="Q1307" s="284"/>
    </row>
    <row r="1308" spans="16:17">
      <c r="P1308" s="284"/>
      <c r="Q1308" s="284"/>
    </row>
    <row r="1309" spans="16:17">
      <c r="P1309" s="284"/>
      <c r="Q1309" s="284"/>
    </row>
    <row r="1310" spans="16:17">
      <c r="P1310" s="284"/>
      <c r="Q1310" s="284"/>
    </row>
    <row r="1311" spans="16:17">
      <c r="P1311" s="284"/>
      <c r="Q1311" s="284"/>
    </row>
    <row r="1312" spans="16:17">
      <c r="P1312" s="284"/>
      <c r="Q1312" s="284"/>
    </row>
    <row r="1313" spans="16:17">
      <c r="P1313" s="284"/>
      <c r="Q1313" s="284"/>
    </row>
    <row r="1314" spans="16:17">
      <c r="P1314" s="284"/>
      <c r="Q1314" s="284"/>
    </row>
    <row r="1315" spans="16:17">
      <c r="P1315" s="284"/>
      <c r="Q1315" s="284"/>
    </row>
    <row r="1316" spans="16:17">
      <c r="P1316" s="284"/>
      <c r="Q1316" s="284"/>
    </row>
    <row r="1317" spans="16:17">
      <c r="P1317" s="284"/>
      <c r="Q1317" s="284"/>
    </row>
    <row r="1318" spans="16:17">
      <c r="P1318" s="284"/>
      <c r="Q1318" s="284"/>
    </row>
    <row r="1319" spans="16:17">
      <c r="P1319" s="284"/>
      <c r="Q1319" s="284"/>
    </row>
    <row r="1320" spans="16:17">
      <c r="P1320" s="284"/>
      <c r="Q1320" s="284"/>
    </row>
    <row r="1321" spans="16:17">
      <c r="P1321" s="284"/>
      <c r="Q1321" s="284"/>
    </row>
    <row r="1322" spans="16:17">
      <c r="P1322" s="284"/>
      <c r="Q1322" s="284"/>
    </row>
    <row r="1323" spans="16:17">
      <c r="P1323" s="284"/>
      <c r="Q1323" s="284"/>
    </row>
    <row r="1324" spans="16:17">
      <c r="P1324" s="284"/>
      <c r="Q1324" s="284"/>
    </row>
    <row r="1325" spans="16:17">
      <c r="P1325" s="284"/>
      <c r="Q1325" s="284"/>
    </row>
    <row r="1326" spans="16:17">
      <c r="P1326" s="284"/>
      <c r="Q1326" s="284"/>
    </row>
    <row r="1327" spans="16:17">
      <c r="P1327" s="284"/>
      <c r="Q1327" s="284"/>
    </row>
    <row r="1328" spans="16:17">
      <c r="P1328" s="284"/>
      <c r="Q1328" s="284"/>
    </row>
    <row r="1329" spans="16:17">
      <c r="P1329" s="284"/>
      <c r="Q1329" s="284"/>
    </row>
    <row r="1330" spans="16:17">
      <c r="P1330" s="284"/>
      <c r="Q1330" s="284"/>
    </row>
    <row r="1331" spans="16:17">
      <c r="P1331" s="284"/>
      <c r="Q1331" s="284"/>
    </row>
    <row r="1332" spans="16:17">
      <c r="P1332" s="284"/>
      <c r="Q1332" s="284"/>
    </row>
    <row r="1333" spans="16:17">
      <c r="P1333" s="284"/>
      <c r="Q1333" s="284"/>
    </row>
    <row r="1334" spans="16:17">
      <c r="P1334" s="284"/>
      <c r="Q1334" s="284"/>
    </row>
    <row r="1335" spans="16:17">
      <c r="P1335" s="284"/>
      <c r="Q1335" s="284"/>
    </row>
    <row r="1336" spans="16:17">
      <c r="P1336" s="284"/>
      <c r="Q1336" s="284"/>
    </row>
    <row r="1337" spans="16:17">
      <c r="P1337" s="284"/>
      <c r="Q1337" s="284"/>
    </row>
    <row r="1338" spans="16:17">
      <c r="P1338" s="284"/>
      <c r="Q1338" s="284"/>
    </row>
    <row r="1339" spans="16:17">
      <c r="P1339" s="284"/>
      <c r="Q1339" s="284"/>
    </row>
    <row r="1340" spans="16:17">
      <c r="P1340" s="284"/>
      <c r="Q1340" s="284"/>
    </row>
    <row r="1341" spans="16:17">
      <c r="P1341" s="284"/>
      <c r="Q1341" s="284"/>
    </row>
    <row r="1342" spans="16:17">
      <c r="P1342" s="284"/>
      <c r="Q1342" s="284"/>
    </row>
    <row r="1343" spans="16:17">
      <c r="P1343" s="284"/>
      <c r="Q1343" s="284"/>
    </row>
    <row r="1344" spans="16:17">
      <c r="P1344" s="284"/>
      <c r="Q1344" s="284"/>
    </row>
    <row r="1345" spans="16:17">
      <c r="P1345" s="284"/>
      <c r="Q1345" s="284"/>
    </row>
    <row r="1346" spans="16:17">
      <c r="P1346" s="284"/>
      <c r="Q1346" s="284"/>
    </row>
    <row r="1347" spans="16:17">
      <c r="P1347" s="284"/>
      <c r="Q1347" s="284"/>
    </row>
    <row r="1348" spans="16:17">
      <c r="P1348" s="284"/>
      <c r="Q1348" s="284"/>
    </row>
    <row r="1349" spans="16:17">
      <c r="P1349" s="284"/>
      <c r="Q1349" s="284"/>
    </row>
    <row r="1350" spans="16:17">
      <c r="P1350" s="284"/>
      <c r="Q1350" s="284"/>
    </row>
    <row r="1351" spans="16:17">
      <c r="P1351" s="284"/>
      <c r="Q1351" s="284"/>
    </row>
    <row r="1352" spans="16:17">
      <c r="P1352" s="284"/>
      <c r="Q1352" s="284"/>
    </row>
    <row r="1353" spans="16:17">
      <c r="P1353" s="284"/>
      <c r="Q1353" s="284"/>
    </row>
    <row r="1354" spans="16:17">
      <c r="P1354" s="284"/>
      <c r="Q1354" s="284"/>
    </row>
    <row r="1355" spans="16:17">
      <c r="P1355" s="284"/>
      <c r="Q1355" s="284"/>
    </row>
    <row r="1356" spans="16:17">
      <c r="P1356" s="284"/>
      <c r="Q1356" s="284"/>
    </row>
    <row r="1357" spans="16:17">
      <c r="P1357" s="284"/>
      <c r="Q1357" s="284"/>
    </row>
    <row r="1358" spans="16:17">
      <c r="P1358" s="284"/>
      <c r="Q1358" s="284"/>
    </row>
    <row r="1359" spans="16:17">
      <c r="P1359" s="284"/>
      <c r="Q1359" s="284"/>
    </row>
    <row r="1360" spans="16:17">
      <c r="P1360" s="284"/>
      <c r="Q1360" s="284"/>
    </row>
    <row r="1361" spans="16:17">
      <c r="P1361" s="284"/>
      <c r="Q1361" s="284"/>
    </row>
    <row r="1362" spans="16:17">
      <c r="P1362" s="284"/>
      <c r="Q1362" s="284"/>
    </row>
    <row r="1363" spans="16:17">
      <c r="P1363" s="284"/>
      <c r="Q1363" s="284"/>
    </row>
    <row r="1364" spans="16:17">
      <c r="P1364" s="284"/>
      <c r="Q1364" s="284"/>
    </row>
    <row r="1365" spans="16:17">
      <c r="P1365" s="284"/>
      <c r="Q1365" s="284"/>
    </row>
    <row r="1366" spans="16:17">
      <c r="P1366" s="284"/>
      <c r="Q1366" s="284"/>
    </row>
    <row r="1367" spans="16:17">
      <c r="P1367" s="284"/>
      <c r="Q1367" s="284"/>
    </row>
    <row r="1368" spans="16:17">
      <c r="P1368" s="284"/>
      <c r="Q1368" s="284"/>
    </row>
    <row r="1369" spans="16:17">
      <c r="P1369" s="284"/>
      <c r="Q1369" s="284"/>
    </row>
    <row r="1370" spans="16:17">
      <c r="P1370" s="284"/>
      <c r="Q1370" s="284"/>
    </row>
    <row r="1371" spans="16:17">
      <c r="P1371" s="284"/>
      <c r="Q1371" s="284"/>
    </row>
    <row r="1372" spans="16:17">
      <c r="P1372" s="284"/>
      <c r="Q1372" s="284"/>
    </row>
    <row r="1373" spans="16:17">
      <c r="P1373" s="284"/>
      <c r="Q1373" s="284"/>
    </row>
    <row r="1374" spans="16:17">
      <c r="P1374" s="284"/>
      <c r="Q1374" s="284"/>
    </row>
    <row r="1375" spans="16:17">
      <c r="P1375" s="284"/>
      <c r="Q1375" s="284"/>
    </row>
    <row r="1376" spans="16:17">
      <c r="P1376" s="284"/>
      <c r="Q1376" s="284"/>
    </row>
    <row r="1377" spans="16:17">
      <c r="P1377" s="284"/>
      <c r="Q1377" s="284"/>
    </row>
    <row r="1378" spans="16:17">
      <c r="P1378" s="284"/>
      <c r="Q1378" s="284"/>
    </row>
    <row r="1379" spans="16:17">
      <c r="P1379" s="284"/>
      <c r="Q1379" s="284"/>
    </row>
    <row r="1380" spans="16:17">
      <c r="P1380" s="284"/>
      <c r="Q1380" s="284"/>
    </row>
    <row r="1381" spans="16:17">
      <c r="P1381" s="284"/>
      <c r="Q1381" s="284"/>
    </row>
    <row r="1382" spans="16:17">
      <c r="P1382" s="284"/>
      <c r="Q1382" s="284"/>
    </row>
    <row r="1383" spans="16:17">
      <c r="P1383" s="284"/>
      <c r="Q1383" s="284"/>
    </row>
    <row r="1384" spans="16:17">
      <c r="P1384" s="284"/>
      <c r="Q1384" s="284"/>
    </row>
    <row r="1385" spans="16:17">
      <c r="P1385" s="284"/>
      <c r="Q1385" s="284"/>
    </row>
    <row r="1386" spans="16:17">
      <c r="P1386" s="284"/>
      <c r="Q1386" s="284"/>
    </row>
    <row r="1387" spans="16:17">
      <c r="P1387" s="284"/>
      <c r="Q1387" s="284"/>
    </row>
    <row r="1388" spans="16:17">
      <c r="P1388" s="284"/>
      <c r="Q1388" s="284"/>
    </row>
    <row r="1389" spans="16:17">
      <c r="P1389" s="284"/>
      <c r="Q1389" s="284"/>
    </row>
    <row r="1390" spans="16:17">
      <c r="P1390" s="284"/>
      <c r="Q1390" s="284"/>
    </row>
    <row r="1391" spans="16:17">
      <c r="P1391" s="284"/>
      <c r="Q1391" s="284"/>
    </row>
    <row r="1392" spans="16:17">
      <c r="P1392" s="284"/>
      <c r="Q1392" s="284"/>
    </row>
    <row r="1393" spans="16:17">
      <c r="P1393" s="284"/>
      <c r="Q1393" s="284"/>
    </row>
    <row r="1394" spans="16:17">
      <c r="P1394" s="284"/>
      <c r="Q1394" s="284"/>
    </row>
    <row r="1395" spans="16:17">
      <c r="P1395" s="284"/>
      <c r="Q1395" s="284"/>
    </row>
    <row r="1396" spans="16:17">
      <c r="P1396" s="284"/>
      <c r="Q1396" s="284"/>
    </row>
    <row r="1397" spans="16:17">
      <c r="P1397" s="284"/>
      <c r="Q1397" s="284"/>
    </row>
    <row r="1398" spans="16:17">
      <c r="P1398" s="284"/>
      <c r="Q1398" s="284"/>
    </row>
    <row r="1399" spans="16:17">
      <c r="P1399" s="284"/>
      <c r="Q1399" s="284"/>
    </row>
    <row r="1400" spans="16:17">
      <c r="P1400" s="284"/>
      <c r="Q1400" s="284"/>
    </row>
    <row r="1401" spans="16:17">
      <c r="P1401" s="284"/>
      <c r="Q1401" s="284"/>
    </row>
    <row r="1402" spans="16:17">
      <c r="P1402" s="284"/>
      <c r="Q1402" s="284"/>
    </row>
    <row r="1403" spans="16:17">
      <c r="P1403" s="284"/>
      <c r="Q1403" s="284"/>
    </row>
    <row r="1404" spans="16:17">
      <c r="P1404" s="284"/>
      <c r="Q1404" s="284"/>
    </row>
    <row r="1405" spans="16:17">
      <c r="P1405" s="284"/>
      <c r="Q1405" s="284"/>
    </row>
    <row r="1406" spans="16:17">
      <c r="P1406" s="284"/>
      <c r="Q1406" s="284"/>
    </row>
    <row r="1407" spans="16:17">
      <c r="P1407" s="284"/>
      <c r="Q1407" s="284"/>
    </row>
    <row r="1408" spans="16:17">
      <c r="P1408" s="284"/>
      <c r="Q1408" s="284"/>
    </row>
    <row r="1409" spans="16:17">
      <c r="P1409" s="284"/>
      <c r="Q1409" s="284"/>
    </row>
    <row r="1410" spans="16:17">
      <c r="P1410" s="284"/>
      <c r="Q1410" s="284"/>
    </row>
    <row r="1411" spans="16:17">
      <c r="P1411" s="284"/>
      <c r="Q1411" s="284"/>
    </row>
    <row r="1412" spans="16:17">
      <c r="P1412" s="284"/>
      <c r="Q1412" s="284"/>
    </row>
    <row r="1413" spans="16:17">
      <c r="P1413" s="284"/>
      <c r="Q1413" s="284"/>
    </row>
    <row r="1414" spans="16:17">
      <c r="P1414" s="284"/>
      <c r="Q1414" s="284"/>
    </row>
    <row r="1415" spans="16:17">
      <c r="P1415" s="284"/>
      <c r="Q1415" s="284"/>
    </row>
    <row r="1416" spans="16:17">
      <c r="P1416" s="284"/>
      <c r="Q1416" s="284"/>
    </row>
    <row r="1417" spans="16:17">
      <c r="P1417" s="284"/>
      <c r="Q1417" s="284"/>
    </row>
    <row r="1418" spans="16:17">
      <c r="P1418" s="284"/>
      <c r="Q1418" s="284"/>
    </row>
    <row r="1419" spans="16:17">
      <c r="P1419" s="284"/>
      <c r="Q1419" s="284"/>
    </row>
    <row r="1420" spans="16:17">
      <c r="P1420" s="284"/>
      <c r="Q1420" s="284"/>
    </row>
    <row r="1421" spans="16:17">
      <c r="P1421" s="284"/>
      <c r="Q1421" s="284"/>
    </row>
    <row r="1422" spans="16:17">
      <c r="P1422" s="284"/>
      <c r="Q1422" s="284"/>
    </row>
    <row r="1423" spans="16:17">
      <c r="P1423" s="284"/>
      <c r="Q1423" s="284"/>
    </row>
    <row r="1424" spans="16:17">
      <c r="P1424" s="284"/>
      <c r="Q1424" s="284"/>
    </row>
    <row r="1425" spans="16:17">
      <c r="P1425" s="284"/>
      <c r="Q1425" s="284"/>
    </row>
    <row r="1426" spans="16:17">
      <c r="P1426" s="284"/>
      <c r="Q1426" s="284"/>
    </row>
    <row r="1427" spans="16:17">
      <c r="P1427" s="284"/>
      <c r="Q1427" s="284"/>
    </row>
    <row r="1428" spans="16:17">
      <c r="P1428" s="284"/>
      <c r="Q1428" s="284"/>
    </row>
    <row r="1429" spans="16:17">
      <c r="P1429" s="284"/>
      <c r="Q1429" s="284"/>
    </row>
    <row r="1430" spans="16:17">
      <c r="P1430" s="284"/>
      <c r="Q1430" s="284"/>
    </row>
    <row r="1431" spans="16:17">
      <c r="P1431" s="284"/>
      <c r="Q1431" s="284"/>
    </row>
    <row r="1432" spans="16:17">
      <c r="P1432" s="284"/>
      <c r="Q1432" s="284"/>
    </row>
    <row r="1433" spans="16:17">
      <c r="P1433" s="284"/>
      <c r="Q1433" s="284"/>
    </row>
    <row r="1434" spans="16:17">
      <c r="P1434" s="284"/>
      <c r="Q1434" s="284"/>
    </row>
    <row r="1435" spans="16:17">
      <c r="P1435" s="284"/>
      <c r="Q1435" s="284"/>
    </row>
    <row r="1436" spans="16:17">
      <c r="P1436" s="284"/>
      <c r="Q1436" s="284"/>
    </row>
    <row r="1437" spans="16:17">
      <c r="P1437" s="284"/>
      <c r="Q1437" s="284"/>
    </row>
    <row r="1438" spans="16:17">
      <c r="P1438" s="284"/>
      <c r="Q1438" s="284"/>
    </row>
    <row r="1439" spans="16:17">
      <c r="P1439" s="284"/>
      <c r="Q1439" s="284"/>
    </row>
    <row r="1440" spans="16:17">
      <c r="P1440" s="284"/>
      <c r="Q1440" s="284"/>
    </row>
    <row r="1441" spans="16:17">
      <c r="P1441" s="284"/>
      <c r="Q1441" s="284"/>
    </row>
    <row r="1442" spans="16:17">
      <c r="P1442" s="284"/>
      <c r="Q1442" s="284"/>
    </row>
    <row r="1443" spans="16:17">
      <c r="P1443" s="284"/>
      <c r="Q1443" s="284"/>
    </row>
    <row r="1444" spans="16:17">
      <c r="P1444" s="284"/>
      <c r="Q1444" s="284"/>
    </row>
    <row r="1445" spans="16:17">
      <c r="P1445" s="284"/>
      <c r="Q1445" s="284"/>
    </row>
    <row r="1446" spans="16:17">
      <c r="P1446" s="284"/>
      <c r="Q1446" s="284"/>
    </row>
    <row r="1447" spans="16:17">
      <c r="P1447" s="284"/>
      <c r="Q1447" s="284"/>
    </row>
    <row r="1448" spans="16:17">
      <c r="P1448" s="284"/>
      <c r="Q1448" s="284"/>
    </row>
    <row r="1449" spans="16:17">
      <c r="P1449" s="284"/>
      <c r="Q1449" s="284"/>
    </row>
    <row r="1450" spans="16:17">
      <c r="P1450" s="284"/>
      <c r="Q1450" s="284"/>
    </row>
    <row r="1451" spans="16:17">
      <c r="P1451" s="284"/>
      <c r="Q1451" s="284"/>
    </row>
    <row r="1452" spans="16:17">
      <c r="P1452" s="284"/>
      <c r="Q1452" s="284"/>
    </row>
    <row r="1453" spans="16:17">
      <c r="P1453" s="284"/>
      <c r="Q1453" s="284"/>
    </row>
    <row r="1454" spans="16:17">
      <c r="P1454" s="284"/>
      <c r="Q1454" s="284"/>
    </row>
    <row r="1455" spans="16:17">
      <c r="P1455" s="284"/>
      <c r="Q1455" s="284"/>
    </row>
    <row r="1456" spans="16:17">
      <c r="P1456" s="284"/>
      <c r="Q1456" s="284"/>
    </row>
    <row r="1457" spans="16:17">
      <c r="P1457" s="284"/>
      <c r="Q1457" s="284"/>
    </row>
    <row r="1458" spans="16:17">
      <c r="P1458" s="284"/>
      <c r="Q1458" s="284"/>
    </row>
    <row r="1459" spans="16:17">
      <c r="P1459" s="284"/>
      <c r="Q1459" s="284"/>
    </row>
    <row r="1460" spans="16:17">
      <c r="P1460" s="284"/>
      <c r="Q1460" s="284"/>
    </row>
    <row r="1461" spans="16:17">
      <c r="P1461" s="284"/>
      <c r="Q1461" s="284"/>
    </row>
    <row r="1462" spans="16:17">
      <c r="P1462" s="284"/>
      <c r="Q1462" s="284"/>
    </row>
    <row r="1463" spans="16:17">
      <c r="P1463" s="284"/>
      <c r="Q1463" s="284"/>
    </row>
    <row r="1464" spans="16:17">
      <c r="P1464" s="284"/>
      <c r="Q1464" s="284"/>
    </row>
    <row r="1465" spans="16:17">
      <c r="P1465" s="284"/>
      <c r="Q1465" s="284"/>
    </row>
    <row r="1466" spans="16:17">
      <c r="P1466" s="284"/>
      <c r="Q1466" s="284"/>
    </row>
    <row r="1467" spans="16:17">
      <c r="P1467" s="284"/>
      <c r="Q1467" s="284"/>
    </row>
    <row r="1468" spans="16:17">
      <c r="P1468" s="284"/>
      <c r="Q1468" s="284"/>
    </row>
    <row r="1469" spans="16:17">
      <c r="P1469" s="284"/>
      <c r="Q1469" s="284"/>
    </row>
    <row r="1470" spans="16:17">
      <c r="P1470" s="284"/>
      <c r="Q1470" s="284"/>
    </row>
    <row r="1471" spans="16:17">
      <c r="P1471" s="284"/>
      <c r="Q1471" s="284"/>
    </row>
    <row r="1472" spans="16:17">
      <c r="P1472" s="284"/>
      <c r="Q1472" s="284"/>
    </row>
    <row r="1473" spans="16:17">
      <c r="P1473" s="284"/>
      <c r="Q1473" s="284"/>
    </row>
    <row r="1474" spans="16:17">
      <c r="P1474" s="284"/>
      <c r="Q1474" s="284"/>
    </row>
    <row r="1475" spans="16:17">
      <c r="P1475" s="284"/>
      <c r="Q1475" s="284"/>
    </row>
    <row r="1476" spans="16:17">
      <c r="P1476" s="284"/>
      <c r="Q1476" s="284"/>
    </row>
    <row r="1477" spans="16:17">
      <c r="P1477" s="284"/>
      <c r="Q1477" s="284"/>
    </row>
    <row r="1478" spans="16:17">
      <c r="P1478" s="284"/>
      <c r="Q1478" s="284"/>
    </row>
    <row r="1479" spans="16:17">
      <c r="P1479" s="284"/>
      <c r="Q1479" s="284"/>
    </row>
    <row r="1480" spans="16:17">
      <c r="P1480" s="284"/>
      <c r="Q1480" s="284"/>
    </row>
    <row r="1481" spans="16:17">
      <c r="P1481" s="284"/>
      <c r="Q1481" s="284"/>
    </row>
    <row r="1482" spans="16:17">
      <c r="P1482" s="284"/>
      <c r="Q1482" s="284"/>
    </row>
    <row r="1483" spans="16:17">
      <c r="P1483" s="284"/>
      <c r="Q1483" s="284"/>
    </row>
    <row r="1484" spans="16:17">
      <c r="P1484" s="284"/>
      <c r="Q1484" s="284"/>
    </row>
    <row r="1485" spans="16:17">
      <c r="P1485" s="284"/>
      <c r="Q1485" s="284"/>
    </row>
    <row r="1486" spans="16:17">
      <c r="P1486" s="284"/>
      <c r="Q1486" s="284"/>
    </row>
    <row r="1487" spans="16:17">
      <c r="P1487" s="284"/>
      <c r="Q1487" s="284"/>
    </row>
    <row r="1488" spans="16:17">
      <c r="P1488" s="284"/>
      <c r="Q1488" s="284"/>
    </row>
    <row r="1489" spans="16:17">
      <c r="P1489" s="284"/>
      <c r="Q1489" s="284"/>
    </row>
    <row r="1490" spans="16:17">
      <c r="P1490" s="284"/>
      <c r="Q1490" s="284"/>
    </row>
    <row r="1491" spans="16:17">
      <c r="P1491" s="284"/>
      <c r="Q1491" s="284"/>
    </row>
    <row r="1492" spans="16:17">
      <c r="P1492" s="284"/>
      <c r="Q1492" s="284"/>
    </row>
    <row r="1493" spans="16:17">
      <c r="P1493" s="284"/>
      <c r="Q1493" s="284"/>
    </row>
    <row r="1494" spans="16:17">
      <c r="P1494" s="284"/>
      <c r="Q1494" s="284"/>
    </row>
    <row r="1495" spans="16:17">
      <c r="P1495" s="284"/>
      <c r="Q1495" s="284"/>
    </row>
    <row r="1496" spans="16:17">
      <c r="P1496" s="284"/>
      <c r="Q1496" s="284"/>
    </row>
    <row r="1497" spans="16:17">
      <c r="P1497" s="284"/>
      <c r="Q1497" s="284"/>
    </row>
    <row r="1498" spans="16:17">
      <c r="P1498" s="284"/>
      <c r="Q1498" s="284"/>
    </row>
    <row r="1499" spans="16:17">
      <c r="P1499" s="284"/>
      <c r="Q1499" s="284"/>
    </row>
    <row r="1500" spans="16:17">
      <c r="P1500" s="284"/>
      <c r="Q1500" s="284"/>
    </row>
    <row r="1501" spans="16:17">
      <c r="P1501" s="284"/>
      <c r="Q1501" s="284"/>
    </row>
    <row r="1502" spans="16:17">
      <c r="P1502" s="284"/>
      <c r="Q1502" s="284"/>
    </row>
    <row r="1503" spans="16:17">
      <c r="P1503" s="284"/>
      <c r="Q1503" s="284"/>
    </row>
    <row r="1504" spans="16:17">
      <c r="P1504" s="284"/>
      <c r="Q1504" s="284"/>
    </row>
    <row r="1505" spans="16:17">
      <c r="P1505" s="284"/>
      <c r="Q1505" s="284"/>
    </row>
    <row r="1506" spans="16:17">
      <c r="P1506" s="284"/>
      <c r="Q1506" s="284"/>
    </row>
    <row r="1507" spans="16:17">
      <c r="P1507" s="284"/>
      <c r="Q1507" s="284"/>
    </row>
    <row r="1508" spans="16:17">
      <c r="P1508" s="284"/>
      <c r="Q1508" s="284"/>
    </row>
    <row r="1509" spans="16:17">
      <c r="P1509" s="284"/>
      <c r="Q1509" s="284"/>
    </row>
    <row r="1510" spans="16:17">
      <c r="P1510" s="284"/>
      <c r="Q1510" s="284"/>
    </row>
    <row r="1511" spans="16:17">
      <c r="P1511" s="284"/>
      <c r="Q1511" s="284"/>
    </row>
    <row r="1512" spans="16:17">
      <c r="P1512" s="284"/>
      <c r="Q1512" s="284"/>
    </row>
    <row r="1513" spans="16:17">
      <c r="P1513" s="284"/>
      <c r="Q1513" s="284"/>
    </row>
    <row r="1514" spans="16:17">
      <c r="P1514" s="284"/>
      <c r="Q1514" s="284"/>
    </row>
    <row r="1515" spans="16:17">
      <c r="P1515" s="284"/>
      <c r="Q1515" s="284"/>
    </row>
    <row r="1516" spans="16:17">
      <c r="P1516" s="284"/>
      <c r="Q1516" s="284"/>
    </row>
    <row r="1517" spans="16:17">
      <c r="P1517" s="284"/>
      <c r="Q1517" s="284"/>
    </row>
    <row r="1518" spans="16:17">
      <c r="P1518" s="284"/>
      <c r="Q1518" s="284"/>
    </row>
    <row r="1519" spans="16:17">
      <c r="P1519" s="284"/>
      <c r="Q1519" s="284"/>
    </row>
    <row r="1520" spans="16:17">
      <c r="P1520" s="284"/>
      <c r="Q1520" s="284"/>
    </row>
    <row r="1521" spans="16:17">
      <c r="P1521" s="284"/>
      <c r="Q1521" s="284"/>
    </row>
    <row r="1522" spans="16:17">
      <c r="P1522" s="284"/>
      <c r="Q1522" s="284"/>
    </row>
    <row r="1523" spans="16:17">
      <c r="P1523" s="284"/>
      <c r="Q1523" s="284"/>
    </row>
    <row r="1524" spans="16:17">
      <c r="P1524" s="284"/>
      <c r="Q1524" s="284"/>
    </row>
    <row r="1525" spans="16:17">
      <c r="P1525" s="284"/>
      <c r="Q1525" s="284"/>
    </row>
    <row r="1526" spans="16:17">
      <c r="P1526" s="284"/>
      <c r="Q1526" s="284"/>
    </row>
    <row r="1527" spans="16:17">
      <c r="P1527" s="284"/>
      <c r="Q1527" s="284"/>
    </row>
    <row r="1528" spans="16:17">
      <c r="P1528" s="284"/>
      <c r="Q1528" s="284"/>
    </row>
    <row r="1529" spans="16:17">
      <c r="P1529" s="284"/>
      <c r="Q1529" s="284"/>
    </row>
    <row r="1530" spans="16:17">
      <c r="P1530" s="284"/>
      <c r="Q1530" s="284"/>
    </row>
    <row r="1531" spans="16:17">
      <c r="P1531" s="284"/>
      <c r="Q1531" s="284"/>
    </row>
    <row r="1532" spans="16:17">
      <c r="P1532" s="284"/>
      <c r="Q1532" s="284"/>
    </row>
    <row r="1533" spans="16:17">
      <c r="P1533" s="284"/>
      <c r="Q1533" s="284"/>
    </row>
    <row r="1534" spans="16:17">
      <c r="P1534" s="284"/>
      <c r="Q1534" s="284"/>
    </row>
    <row r="1535" spans="16:17">
      <c r="P1535" s="284"/>
      <c r="Q1535" s="284"/>
    </row>
    <row r="1536" spans="16:17">
      <c r="P1536" s="284"/>
      <c r="Q1536" s="284"/>
    </row>
    <row r="1537" spans="16:17">
      <c r="P1537" s="284"/>
      <c r="Q1537" s="284"/>
    </row>
    <row r="1538" spans="16:17">
      <c r="P1538" s="284"/>
      <c r="Q1538" s="284"/>
    </row>
    <row r="1539" spans="16:17">
      <c r="P1539" s="284"/>
      <c r="Q1539" s="284"/>
    </row>
    <row r="1540" spans="16:17">
      <c r="P1540" s="284"/>
      <c r="Q1540" s="284"/>
    </row>
    <row r="1541" spans="16:17">
      <c r="P1541" s="284"/>
      <c r="Q1541" s="284"/>
    </row>
    <row r="1542" spans="16:17">
      <c r="P1542" s="284"/>
      <c r="Q1542" s="284"/>
    </row>
    <row r="1543" spans="16:17">
      <c r="P1543" s="284"/>
      <c r="Q1543" s="284"/>
    </row>
    <row r="1544" spans="16:17">
      <c r="P1544" s="284"/>
      <c r="Q1544" s="284"/>
    </row>
    <row r="1545" spans="16:17">
      <c r="P1545" s="284"/>
      <c r="Q1545" s="284"/>
    </row>
    <row r="1546" spans="16:17">
      <c r="P1546" s="284"/>
      <c r="Q1546" s="284"/>
    </row>
    <row r="1547" spans="16:17">
      <c r="P1547" s="284"/>
      <c r="Q1547" s="284"/>
    </row>
    <row r="1548" spans="16:17">
      <c r="P1548" s="284"/>
      <c r="Q1548" s="284"/>
    </row>
    <row r="1549" spans="16:17">
      <c r="P1549" s="284"/>
      <c r="Q1549" s="284"/>
    </row>
    <row r="1550" spans="16:17">
      <c r="P1550" s="284"/>
      <c r="Q1550" s="284"/>
    </row>
    <row r="1551" spans="16:17">
      <c r="P1551" s="284"/>
      <c r="Q1551" s="284"/>
    </row>
    <row r="1552" spans="16:17">
      <c r="P1552" s="284"/>
      <c r="Q1552" s="284"/>
    </row>
    <row r="1553" spans="16:17">
      <c r="P1553" s="284"/>
      <c r="Q1553" s="284"/>
    </row>
    <row r="1554" spans="16:17">
      <c r="P1554" s="284"/>
      <c r="Q1554" s="284"/>
    </row>
    <row r="1555" spans="16:17">
      <c r="P1555" s="284"/>
      <c r="Q1555" s="284"/>
    </row>
    <row r="1556" spans="16:17">
      <c r="P1556" s="284"/>
      <c r="Q1556" s="284"/>
    </row>
    <row r="1557" spans="16:17">
      <c r="P1557" s="284"/>
      <c r="Q1557" s="284"/>
    </row>
    <row r="1558" spans="16:17">
      <c r="P1558" s="284"/>
      <c r="Q1558" s="284"/>
    </row>
    <row r="1559" spans="16:17">
      <c r="P1559" s="284"/>
      <c r="Q1559" s="284"/>
    </row>
    <row r="1560" spans="16:17">
      <c r="P1560" s="284"/>
      <c r="Q1560" s="284"/>
    </row>
    <row r="1561" spans="16:17">
      <c r="P1561" s="284"/>
      <c r="Q1561" s="284"/>
    </row>
    <row r="1562" spans="16:17">
      <c r="P1562" s="284"/>
      <c r="Q1562" s="284"/>
    </row>
    <row r="1563" spans="16:17">
      <c r="P1563" s="284"/>
      <c r="Q1563" s="284"/>
    </row>
    <row r="1564" spans="16:17">
      <c r="P1564" s="284"/>
      <c r="Q1564" s="284"/>
    </row>
    <row r="1565" spans="16:17">
      <c r="P1565" s="284"/>
      <c r="Q1565" s="284"/>
    </row>
    <row r="1566" spans="16:17">
      <c r="P1566" s="284"/>
      <c r="Q1566" s="284"/>
    </row>
    <row r="1567" spans="16:17">
      <c r="P1567" s="284"/>
      <c r="Q1567" s="284"/>
    </row>
    <row r="1568" spans="16:17">
      <c r="P1568" s="284"/>
      <c r="Q1568" s="284"/>
    </row>
    <row r="1569" spans="16:17">
      <c r="P1569" s="284"/>
      <c r="Q1569" s="284"/>
    </row>
    <row r="1570" spans="16:17">
      <c r="P1570" s="284"/>
      <c r="Q1570" s="284"/>
    </row>
    <row r="1571" spans="16:17">
      <c r="P1571" s="284"/>
      <c r="Q1571" s="284"/>
    </row>
    <row r="1572" spans="16:17">
      <c r="P1572" s="284"/>
      <c r="Q1572" s="284"/>
    </row>
    <row r="1573" spans="16:17">
      <c r="P1573" s="284"/>
      <c r="Q1573" s="284"/>
    </row>
    <row r="1574" spans="16:17">
      <c r="P1574" s="284"/>
      <c r="Q1574" s="284"/>
    </row>
    <row r="1575" spans="16:17">
      <c r="P1575" s="284"/>
      <c r="Q1575" s="284"/>
    </row>
    <row r="1576" spans="16:17">
      <c r="P1576" s="284"/>
      <c r="Q1576" s="284"/>
    </row>
    <row r="1577" spans="16:17">
      <c r="P1577" s="284"/>
      <c r="Q1577" s="284"/>
    </row>
    <row r="1578" spans="16:17">
      <c r="P1578" s="284"/>
      <c r="Q1578" s="284"/>
    </row>
    <row r="1579" spans="16:17">
      <c r="P1579" s="284"/>
      <c r="Q1579" s="284"/>
    </row>
    <row r="1580" spans="16:17">
      <c r="P1580" s="284"/>
      <c r="Q1580" s="284"/>
    </row>
    <row r="1581" spans="16:17">
      <c r="P1581" s="284"/>
      <c r="Q1581" s="284"/>
    </row>
    <row r="1582" spans="16:17">
      <c r="P1582" s="284"/>
      <c r="Q1582" s="284"/>
    </row>
    <row r="1583" spans="16:17">
      <c r="P1583" s="284"/>
      <c r="Q1583" s="284"/>
    </row>
    <row r="1584" spans="16:17">
      <c r="P1584" s="284"/>
      <c r="Q1584" s="284"/>
    </row>
    <row r="1585" spans="16:17">
      <c r="P1585" s="284"/>
      <c r="Q1585" s="284"/>
    </row>
    <row r="1586" spans="16:17">
      <c r="P1586" s="284"/>
      <c r="Q1586" s="284"/>
    </row>
    <row r="1587" spans="16:17">
      <c r="P1587" s="284"/>
      <c r="Q1587" s="284"/>
    </row>
    <row r="1588" spans="16:17">
      <c r="P1588" s="284"/>
      <c r="Q1588" s="284"/>
    </row>
    <row r="1589" spans="16:17">
      <c r="P1589" s="284"/>
      <c r="Q1589" s="284"/>
    </row>
    <row r="1590" spans="16:17">
      <c r="P1590" s="284"/>
      <c r="Q1590" s="284"/>
    </row>
    <row r="1591" spans="16:17">
      <c r="P1591" s="284"/>
      <c r="Q1591" s="284"/>
    </row>
    <row r="1592" spans="16:17">
      <c r="P1592" s="284"/>
      <c r="Q1592" s="284"/>
    </row>
    <row r="1593" spans="16:17">
      <c r="P1593" s="284"/>
      <c r="Q1593" s="284"/>
    </row>
    <row r="1594" spans="16:17">
      <c r="P1594" s="284"/>
      <c r="Q1594" s="284"/>
    </row>
    <row r="1595" spans="16:17">
      <c r="P1595" s="284"/>
      <c r="Q1595" s="284"/>
    </row>
    <row r="1596" spans="16:17">
      <c r="P1596" s="284"/>
      <c r="Q1596" s="284"/>
    </row>
    <row r="1597" spans="16:17">
      <c r="P1597" s="284"/>
      <c r="Q1597" s="284"/>
    </row>
    <row r="1598" spans="16:17">
      <c r="P1598" s="284"/>
      <c r="Q1598" s="284"/>
    </row>
    <row r="1599" spans="16:17">
      <c r="P1599" s="284"/>
      <c r="Q1599" s="284"/>
    </row>
    <row r="1600" spans="16:17">
      <c r="P1600" s="284"/>
      <c r="Q1600" s="284"/>
    </row>
    <row r="1601" spans="16:17">
      <c r="P1601" s="284"/>
      <c r="Q1601" s="284"/>
    </row>
    <row r="1602" spans="16:17">
      <c r="P1602" s="284"/>
      <c r="Q1602" s="284"/>
    </row>
    <row r="1603" spans="16:17">
      <c r="P1603" s="284"/>
      <c r="Q1603" s="284"/>
    </row>
    <row r="1604" spans="16:17">
      <c r="P1604" s="284"/>
      <c r="Q1604" s="284"/>
    </row>
    <row r="1605" spans="16:17">
      <c r="P1605" s="284"/>
      <c r="Q1605" s="284"/>
    </row>
    <row r="1606" spans="16:17">
      <c r="P1606" s="284"/>
      <c r="Q1606" s="284"/>
    </row>
    <row r="1607" spans="16:17">
      <c r="P1607" s="284"/>
      <c r="Q1607" s="284"/>
    </row>
    <row r="1608" spans="16:17">
      <c r="P1608" s="284"/>
      <c r="Q1608" s="284"/>
    </row>
    <row r="1609" spans="16:17">
      <c r="P1609" s="284"/>
      <c r="Q1609" s="284"/>
    </row>
    <row r="1610" spans="16:17">
      <c r="P1610" s="284"/>
      <c r="Q1610" s="284"/>
    </row>
    <row r="1611" spans="16:17">
      <c r="P1611" s="284"/>
      <c r="Q1611" s="284"/>
    </row>
    <row r="1612" spans="16:17">
      <c r="P1612" s="284"/>
      <c r="Q1612" s="284"/>
    </row>
    <row r="1613" spans="16:17">
      <c r="P1613" s="284"/>
      <c r="Q1613" s="284"/>
    </row>
    <row r="1614" spans="16:17">
      <c r="P1614" s="284"/>
      <c r="Q1614" s="284"/>
    </row>
    <row r="1615" spans="16:17">
      <c r="P1615" s="284"/>
      <c r="Q1615" s="284"/>
    </row>
    <row r="1616" spans="16:17">
      <c r="P1616" s="284"/>
      <c r="Q1616" s="284"/>
    </row>
    <row r="1617" spans="16:17">
      <c r="P1617" s="284"/>
      <c r="Q1617" s="284"/>
    </row>
    <row r="1618" spans="16:17">
      <c r="P1618" s="284"/>
      <c r="Q1618" s="284"/>
    </row>
    <row r="1619" spans="16:17">
      <c r="P1619" s="284"/>
      <c r="Q1619" s="284"/>
    </row>
    <row r="1620" spans="16:17">
      <c r="P1620" s="284"/>
      <c r="Q1620" s="284"/>
    </row>
    <row r="1621" spans="16:17">
      <c r="P1621" s="284"/>
      <c r="Q1621" s="284"/>
    </row>
    <row r="1622" spans="16:17">
      <c r="P1622" s="284"/>
      <c r="Q1622" s="284"/>
    </row>
    <row r="1623" spans="16:17">
      <c r="P1623" s="284"/>
      <c r="Q1623" s="284"/>
    </row>
    <row r="1624" spans="16:17">
      <c r="P1624" s="284"/>
      <c r="Q1624" s="284"/>
    </row>
    <row r="1625" spans="16:17">
      <c r="P1625" s="284"/>
      <c r="Q1625" s="284"/>
    </row>
    <row r="1626" spans="16:17">
      <c r="P1626" s="284"/>
      <c r="Q1626" s="284"/>
    </row>
    <row r="1627" spans="16:17">
      <c r="P1627" s="284"/>
      <c r="Q1627" s="284"/>
    </row>
    <row r="1628" spans="16:17">
      <c r="P1628" s="284"/>
      <c r="Q1628" s="284"/>
    </row>
    <row r="1629" spans="16:17">
      <c r="P1629" s="284"/>
      <c r="Q1629" s="284"/>
    </row>
    <row r="1630" spans="16:17">
      <c r="P1630" s="284"/>
      <c r="Q1630" s="284"/>
    </row>
    <row r="1631" spans="16:17">
      <c r="P1631" s="284"/>
      <c r="Q1631" s="284"/>
    </row>
    <row r="1632" spans="16:17">
      <c r="P1632" s="284"/>
      <c r="Q1632" s="284"/>
    </row>
    <row r="1633" spans="16:17">
      <c r="P1633" s="284"/>
      <c r="Q1633" s="284"/>
    </row>
    <row r="1634" spans="16:17">
      <c r="P1634" s="284"/>
      <c r="Q1634" s="284"/>
    </row>
    <row r="1635" spans="16:17">
      <c r="P1635" s="284"/>
      <c r="Q1635" s="284"/>
    </row>
    <row r="1636" spans="16:17">
      <c r="P1636" s="284"/>
      <c r="Q1636" s="284"/>
    </row>
    <row r="1637" spans="16:17">
      <c r="P1637" s="284"/>
      <c r="Q1637" s="284"/>
    </row>
    <row r="1638" spans="16:17">
      <c r="P1638" s="284"/>
      <c r="Q1638" s="284"/>
    </row>
    <row r="1639" spans="16:17">
      <c r="P1639" s="284"/>
      <c r="Q1639" s="284"/>
    </row>
    <row r="1640" spans="16:17">
      <c r="P1640" s="284"/>
      <c r="Q1640" s="284"/>
    </row>
    <row r="1641" spans="16:17">
      <c r="P1641" s="284"/>
      <c r="Q1641" s="284"/>
    </row>
    <row r="1642" spans="16:17">
      <c r="P1642" s="284"/>
      <c r="Q1642" s="284"/>
    </row>
    <row r="1643" spans="16:17">
      <c r="P1643" s="284"/>
      <c r="Q1643" s="284"/>
    </row>
    <row r="1644" spans="16:17">
      <c r="P1644" s="284"/>
      <c r="Q1644" s="284"/>
    </row>
    <row r="1645" spans="16:17">
      <c r="P1645" s="284"/>
      <c r="Q1645" s="284"/>
    </row>
    <row r="1646" spans="16:17">
      <c r="P1646" s="284"/>
      <c r="Q1646" s="284"/>
    </row>
    <row r="1647" spans="16:17">
      <c r="P1647" s="284"/>
      <c r="Q1647" s="284"/>
    </row>
    <row r="1648" spans="16:17">
      <c r="P1648" s="284"/>
      <c r="Q1648" s="284"/>
    </row>
    <row r="1649" spans="16:17">
      <c r="P1649" s="284"/>
      <c r="Q1649" s="284"/>
    </row>
    <row r="1650" spans="16:17">
      <c r="P1650" s="284"/>
      <c r="Q1650" s="284"/>
    </row>
    <row r="1651" spans="16:17">
      <c r="P1651" s="284"/>
      <c r="Q1651" s="284"/>
    </row>
    <row r="1652" spans="16:17">
      <c r="P1652" s="284"/>
      <c r="Q1652" s="284"/>
    </row>
    <row r="1653" spans="16:17">
      <c r="P1653" s="284"/>
      <c r="Q1653" s="284"/>
    </row>
    <row r="1654" spans="16:17">
      <c r="P1654" s="284"/>
      <c r="Q1654" s="284"/>
    </row>
    <row r="1655" spans="16:17">
      <c r="P1655" s="284"/>
      <c r="Q1655" s="284"/>
    </row>
    <row r="1656" spans="16:17">
      <c r="P1656" s="284"/>
      <c r="Q1656" s="284"/>
    </row>
    <row r="1657" spans="16:17">
      <c r="P1657" s="284"/>
      <c r="Q1657" s="284"/>
    </row>
    <row r="1658" spans="16:17">
      <c r="P1658" s="284"/>
      <c r="Q1658" s="284"/>
    </row>
    <row r="1659" spans="16:17">
      <c r="P1659" s="284"/>
      <c r="Q1659" s="284"/>
    </row>
    <row r="1660" spans="16:17">
      <c r="P1660" s="284"/>
      <c r="Q1660" s="284"/>
    </row>
    <row r="1661" spans="16:17">
      <c r="P1661" s="284"/>
      <c r="Q1661" s="284"/>
    </row>
    <row r="1662" spans="16:17">
      <c r="P1662" s="284"/>
      <c r="Q1662" s="284"/>
    </row>
    <row r="1663" spans="16:17">
      <c r="P1663" s="284"/>
      <c r="Q1663" s="284"/>
    </row>
    <row r="1664" spans="16:17">
      <c r="P1664" s="284"/>
      <c r="Q1664" s="284"/>
    </row>
    <row r="1665" spans="16:17">
      <c r="P1665" s="284"/>
      <c r="Q1665" s="284"/>
    </row>
    <row r="1666" spans="16:17">
      <c r="P1666" s="284"/>
      <c r="Q1666" s="284"/>
    </row>
    <row r="1667" spans="16:17">
      <c r="P1667" s="284"/>
      <c r="Q1667" s="284"/>
    </row>
    <row r="1668" spans="16:17">
      <c r="P1668" s="284"/>
      <c r="Q1668" s="284"/>
    </row>
    <row r="1669" spans="16:17">
      <c r="P1669" s="284"/>
      <c r="Q1669" s="284"/>
    </row>
    <row r="1670" spans="16:17">
      <c r="P1670" s="284"/>
      <c r="Q1670" s="284"/>
    </row>
    <row r="1671" spans="16:17">
      <c r="P1671" s="284"/>
      <c r="Q1671" s="284"/>
    </row>
    <row r="1672" spans="16:17">
      <c r="P1672" s="284"/>
      <c r="Q1672" s="284"/>
    </row>
    <row r="1673" spans="16:17">
      <c r="P1673" s="284"/>
      <c r="Q1673" s="284"/>
    </row>
    <row r="1674" spans="16:17">
      <c r="P1674" s="284"/>
      <c r="Q1674" s="284"/>
    </row>
    <row r="1675" spans="16:17">
      <c r="P1675" s="284"/>
      <c r="Q1675" s="284"/>
    </row>
    <row r="1676" spans="16:17">
      <c r="P1676" s="284"/>
      <c r="Q1676" s="284"/>
    </row>
    <row r="1677" spans="16:17">
      <c r="P1677" s="284"/>
      <c r="Q1677" s="284"/>
    </row>
    <row r="1678" spans="16:17">
      <c r="P1678" s="284"/>
      <c r="Q1678" s="284"/>
    </row>
    <row r="1679" spans="16:17">
      <c r="P1679" s="284"/>
      <c r="Q1679" s="284"/>
    </row>
    <row r="1680" spans="16:17">
      <c r="P1680" s="284"/>
      <c r="Q1680" s="284"/>
    </row>
    <row r="1681" spans="16:17">
      <c r="P1681" s="284"/>
      <c r="Q1681" s="284"/>
    </row>
    <row r="1682" spans="16:17">
      <c r="P1682" s="284"/>
      <c r="Q1682" s="284"/>
    </row>
    <row r="1683" spans="16:17">
      <c r="P1683" s="284"/>
      <c r="Q1683" s="284"/>
    </row>
    <row r="1684" spans="16:17">
      <c r="P1684" s="284"/>
      <c r="Q1684" s="284"/>
    </row>
    <row r="1685" spans="16:17">
      <c r="P1685" s="284"/>
      <c r="Q1685" s="284"/>
    </row>
    <row r="1686" spans="16:17">
      <c r="P1686" s="284"/>
      <c r="Q1686" s="284"/>
    </row>
    <row r="1687" spans="16:17">
      <c r="P1687" s="284"/>
      <c r="Q1687" s="284"/>
    </row>
    <row r="1688" spans="16:17">
      <c r="P1688" s="284"/>
      <c r="Q1688" s="284"/>
    </row>
    <row r="1689" spans="16:17">
      <c r="P1689" s="284"/>
      <c r="Q1689" s="284"/>
    </row>
    <row r="1690" spans="16:17">
      <c r="P1690" s="284"/>
      <c r="Q1690" s="284"/>
    </row>
    <row r="1691" spans="16:17">
      <c r="P1691" s="284"/>
      <c r="Q1691" s="284"/>
    </row>
    <row r="1692" spans="16:17">
      <c r="P1692" s="284"/>
      <c r="Q1692" s="284"/>
    </row>
    <row r="1693" spans="16:17">
      <c r="P1693" s="284"/>
      <c r="Q1693" s="284"/>
    </row>
    <row r="1694" spans="16:17">
      <c r="P1694" s="284"/>
      <c r="Q1694" s="284"/>
    </row>
    <row r="1695" spans="16:17">
      <c r="P1695" s="284"/>
      <c r="Q1695" s="284"/>
    </row>
    <row r="1696" spans="16:17">
      <c r="P1696" s="284"/>
      <c r="Q1696" s="284"/>
    </row>
    <row r="1697" spans="16:17">
      <c r="P1697" s="284"/>
      <c r="Q1697" s="284"/>
    </row>
    <row r="1698" spans="16:17">
      <c r="P1698" s="284"/>
      <c r="Q1698" s="284"/>
    </row>
    <row r="1699" spans="16:17">
      <c r="P1699" s="284"/>
      <c r="Q1699" s="284"/>
    </row>
    <row r="1700" spans="16:17">
      <c r="P1700" s="284"/>
      <c r="Q1700" s="284"/>
    </row>
    <row r="1701" spans="16:17">
      <c r="P1701" s="284"/>
      <c r="Q1701" s="284"/>
    </row>
    <row r="1702" spans="16:17">
      <c r="P1702" s="284"/>
      <c r="Q1702" s="284"/>
    </row>
    <row r="1703" spans="16:17">
      <c r="P1703" s="284"/>
      <c r="Q1703" s="284"/>
    </row>
    <row r="1704" spans="16:17">
      <c r="P1704" s="284"/>
      <c r="Q1704" s="284"/>
    </row>
    <row r="1705" spans="16:17">
      <c r="P1705" s="284"/>
      <c r="Q1705" s="284"/>
    </row>
    <row r="1706" spans="16:17">
      <c r="P1706" s="284"/>
      <c r="Q1706" s="284"/>
    </row>
    <row r="1707" spans="16:17">
      <c r="P1707" s="284"/>
      <c r="Q1707" s="284"/>
    </row>
    <row r="1708" spans="16:17">
      <c r="P1708" s="284"/>
      <c r="Q1708" s="284"/>
    </row>
    <row r="1709" spans="16:17">
      <c r="P1709" s="284"/>
      <c r="Q1709" s="284"/>
    </row>
    <row r="1710" spans="16:17">
      <c r="P1710" s="284"/>
      <c r="Q1710" s="284"/>
    </row>
    <row r="1711" spans="16:17">
      <c r="P1711" s="284"/>
      <c r="Q1711" s="284"/>
    </row>
    <row r="1712" spans="16:17">
      <c r="P1712" s="284"/>
      <c r="Q1712" s="284"/>
    </row>
    <row r="1713" spans="16:17">
      <c r="P1713" s="284"/>
      <c r="Q1713" s="284"/>
    </row>
    <row r="1714" spans="16:17">
      <c r="P1714" s="284"/>
      <c r="Q1714" s="284"/>
    </row>
    <row r="1715" spans="16:17">
      <c r="P1715" s="284"/>
      <c r="Q1715" s="284"/>
    </row>
    <row r="1716" spans="16:17">
      <c r="P1716" s="284"/>
      <c r="Q1716" s="284"/>
    </row>
    <row r="1717" spans="16:17">
      <c r="P1717" s="284"/>
      <c r="Q1717" s="284"/>
    </row>
    <row r="1718" spans="16:17">
      <c r="P1718" s="284"/>
      <c r="Q1718" s="284"/>
    </row>
    <row r="1719" spans="16:17">
      <c r="P1719" s="284"/>
      <c r="Q1719" s="284"/>
    </row>
    <row r="1720" spans="16:17">
      <c r="P1720" s="284"/>
      <c r="Q1720" s="284"/>
    </row>
    <row r="1721" spans="16:17">
      <c r="P1721" s="284"/>
      <c r="Q1721" s="284"/>
    </row>
    <row r="1722" spans="16:17">
      <c r="P1722" s="284"/>
      <c r="Q1722" s="284"/>
    </row>
    <row r="1723" spans="16:17">
      <c r="P1723" s="284"/>
      <c r="Q1723" s="284"/>
    </row>
    <row r="1724" spans="16:17">
      <c r="P1724" s="284"/>
      <c r="Q1724" s="284"/>
    </row>
    <row r="1725" spans="16:17">
      <c r="P1725" s="284"/>
      <c r="Q1725" s="284"/>
    </row>
    <row r="1726" spans="16:17">
      <c r="P1726" s="284"/>
      <c r="Q1726" s="284"/>
    </row>
    <row r="1727" spans="16:17">
      <c r="P1727" s="284"/>
      <c r="Q1727" s="284"/>
    </row>
    <row r="1728" spans="16:17">
      <c r="P1728" s="284"/>
      <c r="Q1728" s="284"/>
    </row>
    <row r="1729" spans="16:17">
      <c r="P1729" s="284"/>
      <c r="Q1729" s="284"/>
    </row>
    <row r="1730" spans="16:17">
      <c r="P1730" s="284"/>
      <c r="Q1730" s="284"/>
    </row>
    <row r="1731" spans="16:17">
      <c r="P1731" s="284"/>
      <c r="Q1731" s="284"/>
    </row>
    <row r="1732" spans="16:17">
      <c r="P1732" s="284"/>
      <c r="Q1732" s="284"/>
    </row>
    <row r="1733" spans="16:17">
      <c r="P1733" s="284"/>
      <c r="Q1733" s="284"/>
    </row>
    <row r="1734" spans="16:17">
      <c r="P1734" s="284"/>
      <c r="Q1734" s="284"/>
    </row>
    <row r="1735" spans="16:17">
      <c r="P1735" s="284"/>
      <c r="Q1735" s="284"/>
    </row>
    <row r="1736" spans="16:17">
      <c r="P1736" s="284"/>
      <c r="Q1736" s="284"/>
    </row>
    <row r="1737" spans="16:17">
      <c r="P1737" s="284"/>
      <c r="Q1737" s="284"/>
    </row>
    <row r="1738" spans="16:17">
      <c r="P1738" s="284"/>
      <c r="Q1738" s="284"/>
    </row>
    <row r="1739" spans="16:17">
      <c r="P1739" s="284"/>
      <c r="Q1739" s="284"/>
    </row>
    <row r="1740" spans="16:17">
      <c r="P1740" s="284"/>
      <c r="Q1740" s="284"/>
    </row>
    <row r="1741" spans="16:17">
      <c r="P1741" s="284"/>
      <c r="Q1741" s="284"/>
    </row>
    <row r="1742" spans="16:17">
      <c r="P1742" s="284"/>
      <c r="Q1742" s="284"/>
    </row>
    <row r="1743" spans="16:17">
      <c r="P1743" s="284"/>
      <c r="Q1743" s="284"/>
    </row>
    <row r="1744" spans="16:17">
      <c r="P1744" s="284"/>
      <c r="Q1744" s="284"/>
    </row>
    <row r="1745" spans="16:17">
      <c r="P1745" s="284"/>
      <c r="Q1745" s="284"/>
    </row>
    <row r="1746" spans="16:17">
      <c r="P1746" s="284"/>
      <c r="Q1746" s="284"/>
    </row>
    <row r="1747" spans="16:17">
      <c r="P1747" s="284"/>
      <c r="Q1747" s="284"/>
    </row>
    <row r="1748" spans="16:17">
      <c r="P1748" s="284"/>
      <c r="Q1748" s="284"/>
    </row>
    <row r="1749" spans="16:17">
      <c r="P1749" s="284"/>
      <c r="Q1749" s="284"/>
    </row>
    <row r="1750" spans="16:17">
      <c r="P1750" s="284"/>
      <c r="Q1750" s="284"/>
    </row>
    <row r="1751" spans="16:17">
      <c r="P1751" s="284"/>
      <c r="Q1751" s="284"/>
    </row>
    <row r="1752" spans="16:17">
      <c r="P1752" s="284"/>
      <c r="Q1752" s="284"/>
    </row>
    <row r="1753" spans="16:17">
      <c r="P1753" s="284"/>
      <c r="Q1753" s="284"/>
    </row>
    <row r="1754" spans="16:17">
      <c r="P1754" s="284"/>
      <c r="Q1754" s="284"/>
    </row>
    <row r="1755" spans="16:17">
      <c r="P1755" s="284"/>
      <c r="Q1755" s="284"/>
    </row>
    <row r="1756" spans="16:17">
      <c r="P1756" s="284"/>
      <c r="Q1756" s="284"/>
    </row>
    <row r="1757" spans="16:17">
      <c r="P1757" s="284"/>
      <c r="Q1757" s="284"/>
    </row>
    <row r="1758" spans="16:17">
      <c r="P1758" s="284"/>
      <c r="Q1758" s="284"/>
    </row>
    <row r="1759" spans="16:17">
      <c r="P1759" s="284"/>
      <c r="Q1759" s="284"/>
    </row>
    <row r="1760" spans="16:17">
      <c r="P1760" s="284"/>
      <c r="Q1760" s="284"/>
    </row>
    <row r="1761" spans="16:17">
      <c r="P1761" s="284"/>
      <c r="Q1761" s="284"/>
    </row>
    <row r="1762" spans="16:17">
      <c r="P1762" s="284"/>
      <c r="Q1762" s="284"/>
    </row>
    <row r="1763" spans="16:17">
      <c r="P1763" s="284"/>
      <c r="Q1763" s="284"/>
    </row>
    <row r="1764" spans="16:17">
      <c r="P1764" s="284"/>
      <c r="Q1764" s="284"/>
    </row>
    <row r="1765" spans="16:17">
      <c r="P1765" s="284"/>
      <c r="Q1765" s="284"/>
    </row>
    <row r="1766" spans="16:17">
      <c r="P1766" s="284"/>
      <c r="Q1766" s="284"/>
    </row>
    <row r="1767" spans="16:17">
      <c r="P1767" s="284"/>
      <c r="Q1767" s="284"/>
    </row>
    <row r="1768" spans="16:17">
      <c r="P1768" s="284"/>
      <c r="Q1768" s="284"/>
    </row>
    <row r="1769" spans="16:17">
      <c r="P1769" s="284"/>
      <c r="Q1769" s="284"/>
    </row>
    <row r="1770" spans="16:17">
      <c r="P1770" s="284"/>
      <c r="Q1770" s="284"/>
    </row>
    <row r="1771" spans="16:17">
      <c r="P1771" s="284"/>
      <c r="Q1771" s="284"/>
    </row>
    <row r="1772" spans="16:17">
      <c r="P1772" s="284"/>
      <c r="Q1772" s="284"/>
    </row>
    <row r="1773" spans="16:17">
      <c r="P1773" s="284"/>
      <c r="Q1773" s="284"/>
    </row>
    <row r="1774" spans="16:17">
      <c r="P1774" s="284"/>
      <c r="Q1774" s="284"/>
    </row>
    <row r="1775" spans="16:17">
      <c r="P1775" s="284"/>
      <c r="Q1775" s="284"/>
    </row>
    <row r="1776" spans="16:17">
      <c r="P1776" s="284"/>
      <c r="Q1776" s="284"/>
    </row>
    <row r="1777" spans="16:17">
      <c r="P1777" s="284"/>
      <c r="Q1777" s="284"/>
    </row>
    <row r="1778" spans="16:17">
      <c r="P1778" s="284"/>
      <c r="Q1778" s="284"/>
    </row>
    <row r="1779" spans="16:17">
      <c r="P1779" s="284"/>
      <c r="Q1779" s="284"/>
    </row>
    <row r="1780" spans="16:17">
      <c r="P1780" s="284"/>
      <c r="Q1780" s="284"/>
    </row>
    <row r="1781" spans="16:17">
      <c r="P1781" s="284"/>
      <c r="Q1781" s="284"/>
    </row>
    <row r="1782" spans="16:17">
      <c r="P1782" s="284"/>
      <c r="Q1782" s="284"/>
    </row>
    <row r="1783" spans="16:17">
      <c r="P1783" s="284"/>
      <c r="Q1783" s="284"/>
    </row>
    <row r="1784" spans="16:17">
      <c r="P1784" s="284"/>
      <c r="Q1784" s="284"/>
    </row>
    <row r="1785" spans="16:17">
      <c r="P1785" s="284"/>
      <c r="Q1785" s="284"/>
    </row>
    <row r="1786" spans="16:17">
      <c r="P1786" s="284"/>
      <c r="Q1786" s="284"/>
    </row>
    <row r="1787" spans="16:17">
      <c r="P1787" s="284"/>
      <c r="Q1787" s="284"/>
    </row>
    <row r="1788" spans="16:17">
      <c r="P1788" s="284"/>
      <c r="Q1788" s="284"/>
    </row>
    <row r="1789" spans="16:17">
      <c r="P1789" s="284"/>
      <c r="Q1789" s="284"/>
    </row>
    <row r="1790" spans="16:17">
      <c r="P1790" s="284"/>
      <c r="Q1790" s="284"/>
    </row>
    <row r="1791" spans="16:17">
      <c r="P1791" s="284"/>
      <c r="Q1791" s="284"/>
    </row>
    <row r="1792" spans="16:17">
      <c r="P1792" s="284"/>
      <c r="Q1792" s="284"/>
    </row>
    <row r="1793" spans="16:17">
      <c r="P1793" s="284"/>
      <c r="Q1793" s="284"/>
    </row>
    <row r="1794" spans="16:17">
      <c r="P1794" s="284"/>
      <c r="Q1794" s="284"/>
    </row>
    <row r="1795" spans="16:17">
      <c r="P1795" s="284"/>
      <c r="Q1795" s="284"/>
    </row>
    <row r="1796" spans="16:17">
      <c r="P1796" s="284"/>
      <c r="Q1796" s="284"/>
    </row>
    <row r="1797" spans="16:17">
      <c r="P1797" s="284"/>
      <c r="Q1797" s="284"/>
    </row>
    <row r="1798" spans="16:17">
      <c r="P1798" s="284"/>
      <c r="Q1798" s="284"/>
    </row>
    <row r="1799" spans="16:17">
      <c r="P1799" s="284"/>
      <c r="Q1799" s="284"/>
    </row>
    <row r="1800" spans="16:17">
      <c r="P1800" s="284"/>
      <c r="Q1800" s="284"/>
    </row>
    <row r="1801" spans="16:17">
      <c r="P1801" s="284"/>
      <c r="Q1801" s="284"/>
    </row>
    <row r="1802" spans="16:17">
      <c r="P1802" s="284"/>
      <c r="Q1802" s="284"/>
    </row>
    <row r="1803" spans="16:17">
      <c r="P1803" s="284"/>
      <c r="Q1803" s="284"/>
    </row>
    <row r="1804" spans="16:17">
      <c r="P1804" s="284"/>
      <c r="Q1804" s="284"/>
    </row>
    <row r="1805" spans="16:17">
      <c r="P1805" s="284"/>
      <c r="Q1805" s="284"/>
    </row>
    <row r="1806" spans="16:17">
      <c r="P1806" s="284"/>
      <c r="Q1806" s="284"/>
    </row>
    <row r="1807" spans="16:17">
      <c r="P1807" s="284"/>
      <c r="Q1807" s="284"/>
    </row>
    <row r="1808" spans="16:17">
      <c r="P1808" s="284"/>
      <c r="Q1808" s="284"/>
    </row>
    <row r="1809" spans="16:17">
      <c r="P1809" s="284"/>
      <c r="Q1809" s="284"/>
    </row>
    <row r="1810" spans="16:17">
      <c r="P1810" s="284"/>
      <c r="Q1810" s="284"/>
    </row>
    <row r="1811" spans="16:17">
      <c r="P1811" s="284"/>
      <c r="Q1811" s="284"/>
    </row>
    <row r="1812" spans="16:17">
      <c r="P1812" s="284"/>
      <c r="Q1812" s="284"/>
    </row>
    <row r="1813" spans="16:17">
      <c r="P1813" s="284"/>
      <c r="Q1813" s="284"/>
    </row>
    <row r="1814" spans="16:17">
      <c r="P1814" s="284"/>
      <c r="Q1814" s="284"/>
    </row>
    <row r="1815" spans="16:17">
      <c r="P1815" s="284"/>
      <c r="Q1815" s="284"/>
    </row>
    <row r="1816" spans="16:17">
      <c r="P1816" s="284"/>
      <c r="Q1816" s="284"/>
    </row>
    <row r="1817" spans="16:17">
      <c r="P1817" s="284"/>
      <c r="Q1817" s="284"/>
    </row>
    <row r="1818" spans="16:17">
      <c r="P1818" s="284"/>
      <c r="Q1818" s="284"/>
    </row>
    <row r="1819" spans="16:17">
      <c r="P1819" s="284"/>
      <c r="Q1819" s="284"/>
    </row>
    <row r="1820" spans="16:17">
      <c r="P1820" s="284"/>
      <c r="Q1820" s="284"/>
    </row>
    <row r="1821" spans="16:17">
      <c r="P1821" s="284"/>
      <c r="Q1821" s="284"/>
    </row>
    <row r="1822" spans="16:17">
      <c r="P1822" s="284"/>
      <c r="Q1822" s="284"/>
    </row>
    <row r="1823" spans="16:17">
      <c r="P1823" s="284"/>
      <c r="Q1823" s="284"/>
    </row>
    <row r="1824" spans="16:17">
      <c r="P1824" s="284"/>
      <c r="Q1824" s="284"/>
    </row>
    <row r="1825" spans="16:17">
      <c r="P1825" s="284"/>
      <c r="Q1825" s="284"/>
    </row>
    <row r="1826" spans="16:17">
      <c r="P1826" s="284"/>
      <c r="Q1826" s="284"/>
    </row>
    <row r="1827" spans="16:17">
      <c r="P1827" s="284"/>
      <c r="Q1827" s="284"/>
    </row>
    <row r="1828" spans="16:17">
      <c r="P1828" s="284"/>
      <c r="Q1828" s="284"/>
    </row>
    <row r="1829" spans="16:17">
      <c r="P1829" s="284"/>
      <c r="Q1829" s="284"/>
    </row>
    <row r="1830" spans="16:17">
      <c r="P1830" s="284"/>
      <c r="Q1830" s="284"/>
    </row>
    <row r="1831" spans="16:17">
      <c r="P1831" s="284"/>
      <c r="Q1831" s="284"/>
    </row>
    <row r="1832" spans="16:17">
      <c r="P1832" s="284"/>
      <c r="Q1832" s="284"/>
    </row>
    <row r="1833" spans="16:17">
      <c r="P1833" s="284"/>
      <c r="Q1833" s="284"/>
    </row>
    <row r="1834" spans="16:17">
      <c r="P1834" s="284"/>
      <c r="Q1834" s="284"/>
    </row>
    <row r="1835" spans="16:17">
      <c r="P1835" s="284"/>
      <c r="Q1835" s="284"/>
    </row>
    <row r="1836" spans="16:17">
      <c r="P1836" s="284"/>
      <c r="Q1836" s="284"/>
    </row>
    <row r="1837" spans="16:17">
      <c r="P1837" s="284"/>
      <c r="Q1837" s="284"/>
    </row>
    <row r="1838" spans="16:17">
      <c r="P1838" s="284"/>
      <c r="Q1838" s="284"/>
    </row>
    <row r="1839" spans="16:17">
      <c r="P1839" s="284"/>
      <c r="Q1839" s="284"/>
    </row>
    <row r="1840" spans="16:17">
      <c r="P1840" s="284"/>
      <c r="Q1840" s="284"/>
    </row>
    <row r="1841" spans="16:17">
      <c r="P1841" s="284"/>
      <c r="Q1841" s="284"/>
    </row>
    <row r="1842" spans="16:17">
      <c r="P1842" s="284"/>
      <c r="Q1842" s="284"/>
    </row>
    <row r="1843" spans="16:17">
      <c r="P1843" s="284"/>
      <c r="Q1843" s="284"/>
    </row>
    <row r="1844" spans="16:17">
      <c r="P1844" s="284"/>
      <c r="Q1844" s="284"/>
    </row>
    <row r="1845" spans="16:17">
      <c r="P1845" s="284"/>
      <c r="Q1845" s="284"/>
    </row>
    <row r="1846" spans="16:17">
      <c r="P1846" s="284"/>
      <c r="Q1846" s="284"/>
    </row>
    <row r="1847" spans="16:17">
      <c r="P1847" s="284"/>
      <c r="Q1847" s="284"/>
    </row>
    <row r="1848" spans="16:17">
      <c r="P1848" s="284"/>
      <c r="Q1848" s="284"/>
    </row>
    <row r="1849" spans="16:17">
      <c r="P1849" s="284"/>
      <c r="Q1849" s="284"/>
    </row>
    <row r="1850" spans="16:17">
      <c r="P1850" s="284"/>
      <c r="Q1850" s="284"/>
    </row>
    <row r="1851" spans="16:17">
      <c r="P1851" s="284"/>
      <c r="Q1851" s="284"/>
    </row>
    <row r="1852" spans="16:17">
      <c r="P1852" s="284"/>
      <c r="Q1852" s="284"/>
    </row>
    <row r="1853" spans="16:17">
      <c r="P1853" s="284"/>
      <c r="Q1853" s="284"/>
    </row>
    <row r="1854" spans="16:17">
      <c r="P1854" s="284"/>
      <c r="Q1854" s="284"/>
    </row>
    <row r="1855" spans="16:17">
      <c r="P1855" s="284"/>
      <c r="Q1855" s="284"/>
    </row>
    <row r="1856" spans="16:17">
      <c r="P1856" s="284"/>
      <c r="Q1856" s="284"/>
    </row>
    <row r="1857" spans="16:17">
      <c r="P1857" s="284"/>
      <c r="Q1857" s="284"/>
    </row>
    <row r="1858" spans="16:17">
      <c r="P1858" s="284"/>
      <c r="Q1858" s="284"/>
    </row>
    <row r="1859" spans="16:17">
      <c r="P1859" s="284"/>
      <c r="Q1859" s="284"/>
    </row>
    <row r="1860" spans="16:17">
      <c r="P1860" s="284"/>
      <c r="Q1860" s="284"/>
    </row>
    <row r="1861" spans="16:17">
      <c r="P1861" s="284"/>
      <c r="Q1861" s="284"/>
    </row>
    <row r="1862" spans="16:17">
      <c r="P1862" s="284"/>
      <c r="Q1862" s="284"/>
    </row>
    <row r="1863" spans="16:17">
      <c r="P1863" s="284"/>
      <c r="Q1863" s="284"/>
    </row>
    <row r="1864" spans="16:17">
      <c r="P1864" s="284"/>
      <c r="Q1864" s="284"/>
    </row>
    <row r="1865" spans="16:17">
      <c r="P1865" s="284"/>
      <c r="Q1865" s="284"/>
    </row>
    <row r="1866" spans="16:17">
      <c r="P1866" s="284"/>
      <c r="Q1866" s="284"/>
    </row>
    <row r="1867" spans="16:17">
      <c r="P1867" s="284"/>
      <c r="Q1867" s="284"/>
    </row>
    <row r="1868" spans="16:17">
      <c r="P1868" s="284"/>
      <c r="Q1868" s="284"/>
    </row>
    <row r="1869" spans="16:17">
      <c r="P1869" s="284"/>
      <c r="Q1869" s="284"/>
    </row>
    <row r="1870" spans="16:17">
      <c r="P1870" s="284"/>
      <c r="Q1870" s="284"/>
    </row>
    <row r="1871" spans="16:17">
      <c r="P1871" s="284"/>
      <c r="Q1871" s="284"/>
    </row>
    <row r="1872" spans="16:17">
      <c r="P1872" s="284"/>
      <c r="Q1872" s="284"/>
    </row>
    <row r="1873" spans="16:17">
      <c r="P1873" s="284"/>
      <c r="Q1873" s="284"/>
    </row>
    <row r="1874" spans="16:17">
      <c r="P1874" s="284"/>
      <c r="Q1874" s="284"/>
    </row>
    <row r="1875" spans="16:17">
      <c r="P1875" s="284"/>
      <c r="Q1875" s="284"/>
    </row>
    <row r="1876" spans="16:17">
      <c r="P1876" s="284"/>
      <c r="Q1876" s="284"/>
    </row>
    <row r="1877" spans="16:17">
      <c r="P1877" s="284"/>
      <c r="Q1877" s="284"/>
    </row>
    <row r="1878" spans="16:17">
      <c r="P1878" s="284"/>
      <c r="Q1878" s="284"/>
    </row>
    <row r="1879" spans="16:17">
      <c r="P1879" s="284"/>
      <c r="Q1879" s="284"/>
    </row>
    <row r="1880" spans="16:17">
      <c r="P1880" s="284"/>
      <c r="Q1880" s="284"/>
    </row>
    <row r="1881" spans="16:17">
      <c r="P1881" s="284"/>
      <c r="Q1881" s="284"/>
    </row>
    <row r="1882" spans="16:17">
      <c r="P1882" s="284"/>
      <c r="Q1882" s="284"/>
    </row>
    <row r="1883" spans="16:17">
      <c r="P1883" s="284"/>
      <c r="Q1883" s="284"/>
    </row>
    <row r="1884" spans="16:17">
      <c r="P1884" s="284"/>
      <c r="Q1884" s="284"/>
    </row>
    <row r="1885" spans="16:17">
      <c r="P1885" s="284"/>
      <c r="Q1885" s="284"/>
    </row>
    <row r="1886" spans="16:17">
      <c r="P1886" s="284"/>
      <c r="Q1886" s="284"/>
    </row>
    <row r="1887" spans="16:17">
      <c r="P1887" s="284"/>
      <c r="Q1887" s="284"/>
    </row>
    <row r="1888" spans="16:17">
      <c r="P1888" s="284"/>
      <c r="Q1888" s="284"/>
    </row>
    <row r="1889" spans="16:17">
      <c r="P1889" s="284"/>
      <c r="Q1889" s="284"/>
    </row>
    <row r="1890" spans="16:17">
      <c r="P1890" s="284"/>
      <c r="Q1890" s="284"/>
    </row>
    <row r="1891" spans="16:17">
      <c r="P1891" s="284"/>
      <c r="Q1891" s="284"/>
    </row>
    <row r="1892" spans="16:17">
      <c r="P1892" s="284"/>
      <c r="Q1892" s="284"/>
    </row>
    <row r="1893" spans="16:17">
      <c r="P1893" s="284"/>
      <c r="Q1893" s="284"/>
    </row>
    <row r="1894" spans="16:17">
      <c r="P1894" s="284"/>
      <c r="Q1894" s="284"/>
    </row>
    <row r="1895" spans="16:17">
      <c r="P1895" s="284"/>
      <c r="Q1895" s="284"/>
    </row>
    <row r="1896" spans="16:17">
      <c r="P1896" s="284"/>
      <c r="Q1896" s="284"/>
    </row>
    <row r="1897" spans="16:17">
      <c r="P1897" s="284"/>
      <c r="Q1897" s="284"/>
    </row>
    <row r="1898" spans="16:17">
      <c r="P1898" s="284"/>
      <c r="Q1898" s="284"/>
    </row>
    <row r="1899" spans="16:17">
      <c r="P1899" s="284"/>
      <c r="Q1899" s="284"/>
    </row>
    <row r="1900" spans="16:17">
      <c r="P1900" s="284"/>
      <c r="Q1900" s="284"/>
    </row>
    <row r="1901" spans="16:17">
      <c r="P1901" s="284"/>
      <c r="Q1901" s="284"/>
    </row>
    <row r="1902" spans="16:17">
      <c r="P1902" s="284"/>
      <c r="Q1902" s="284"/>
    </row>
    <row r="1903" spans="16:17">
      <c r="P1903" s="284"/>
      <c r="Q1903" s="284"/>
    </row>
    <row r="1904" spans="16:17">
      <c r="P1904" s="284"/>
      <c r="Q1904" s="284"/>
    </row>
    <row r="1905" spans="16:17">
      <c r="P1905" s="284"/>
      <c r="Q1905" s="284"/>
    </row>
    <row r="1906" spans="16:17">
      <c r="P1906" s="284"/>
      <c r="Q1906" s="284"/>
    </row>
    <row r="1907" spans="16:17">
      <c r="P1907" s="284"/>
      <c r="Q1907" s="284"/>
    </row>
    <row r="1908" spans="16:17">
      <c r="P1908" s="284"/>
      <c r="Q1908" s="284"/>
    </row>
    <row r="1909" spans="16:17">
      <c r="P1909" s="284"/>
      <c r="Q1909" s="284"/>
    </row>
    <row r="1910" spans="16:17">
      <c r="P1910" s="284"/>
      <c r="Q1910" s="284"/>
    </row>
    <row r="1911" spans="16:17">
      <c r="P1911" s="284"/>
      <c r="Q1911" s="284"/>
    </row>
    <row r="1912" spans="16:17">
      <c r="P1912" s="284"/>
      <c r="Q1912" s="284"/>
    </row>
    <row r="1913" spans="16:17">
      <c r="P1913" s="284"/>
      <c r="Q1913" s="284"/>
    </row>
    <row r="1914" spans="16:17">
      <c r="P1914" s="284"/>
      <c r="Q1914" s="284"/>
    </row>
    <row r="1915" spans="16:17">
      <c r="P1915" s="284"/>
      <c r="Q1915" s="284"/>
    </row>
    <row r="1916" spans="16:17">
      <c r="P1916" s="284"/>
      <c r="Q1916" s="284"/>
    </row>
    <row r="1917" spans="16:17">
      <c r="P1917" s="284"/>
      <c r="Q1917" s="284"/>
    </row>
    <row r="1918" spans="16:17">
      <c r="P1918" s="284"/>
      <c r="Q1918" s="284"/>
    </row>
    <row r="1919" spans="16:17">
      <c r="P1919" s="284"/>
      <c r="Q1919" s="284"/>
    </row>
    <row r="1920" spans="16:17">
      <c r="P1920" s="284"/>
      <c r="Q1920" s="284"/>
    </row>
    <row r="1921" spans="16:17">
      <c r="P1921" s="284"/>
      <c r="Q1921" s="284"/>
    </row>
    <row r="1922" spans="16:17">
      <c r="P1922" s="284"/>
      <c r="Q1922" s="284"/>
    </row>
    <row r="1923" spans="16:17">
      <c r="P1923" s="284"/>
      <c r="Q1923" s="284"/>
    </row>
    <row r="1924" spans="16:17">
      <c r="P1924" s="284"/>
      <c r="Q1924" s="284"/>
    </row>
    <row r="1925" spans="16:17">
      <c r="P1925" s="284"/>
      <c r="Q1925" s="284"/>
    </row>
    <row r="1926" spans="16:17">
      <c r="P1926" s="284"/>
      <c r="Q1926" s="284"/>
    </row>
    <row r="1927" spans="16:17">
      <c r="P1927" s="284"/>
      <c r="Q1927" s="284"/>
    </row>
    <row r="1928" spans="16:17">
      <c r="P1928" s="284"/>
      <c r="Q1928" s="284"/>
    </row>
    <row r="1929" spans="16:17">
      <c r="P1929" s="284"/>
      <c r="Q1929" s="284"/>
    </row>
    <row r="1930" spans="16:17">
      <c r="P1930" s="284"/>
      <c r="Q1930" s="284"/>
    </row>
    <row r="1931" spans="16:17">
      <c r="P1931" s="284"/>
      <c r="Q1931" s="284"/>
    </row>
    <row r="1932" spans="16:17">
      <c r="P1932" s="284"/>
      <c r="Q1932" s="284"/>
    </row>
    <row r="1933" spans="16:17">
      <c r="P1933" s="284"/>
      <c r="Q1933" s="284"/>
    </row>
    <row r="1934" spans="16:17">
      <c r="P1934" s="284"/>
      <c r="Q1934" s="284"/>
    </row>
    <row r="1935" spans="16:17">
      <c r="P1935" s="284"/>
      <c r="Q1935" s="284"/>
    </row>
    <row r="1936" spans="16:17">
      <c r="P1936" s="284"/>
      <c r="Q1936" s="284"/>
    </row>
    <row r="1937" spans="16:17">
      <c r="P1937" s="284"/>
      <c r="Q1937" s="284"/>
    </row>
    <row r="1938" spans="16:17">
      <c r="P1938" s="284"/>
      <c r="Q1938" s="284"/>
    </row>
    <row r="1939" spans="16:17">
      <c r="P1939" s="284"/>
      <c r="Q1939" s="284"/>
    </row>
    <row r="1940" spans="16:17">
      <c r="P1940" s="284"/>
      <c r="Q1940" s="284"/>
    </row>
    <row r="1941" spans="16:17">
      <c r="P1941" s="284"/>
      <c r="Q1941" s="284"/>
    </row>
    <row r="1942" spans="16:17">
      <c r="P1942" s="284"/>
      <c r="Q1942" s="284"/>
    </row>
    <row r="1943" spans="16:17">
      <c r="P1943" s="284"/>
      <c r="Q1943" s="284"/>
    </row>
    <row r="1944" spans="16:17">
      <c r="P1944" s="284"/>
      <c r="Q1944" s="284"/>
    </row>
    <row r="1945" spans="16:17">
      <c r="P1945" s="284"/>
      <c r="Q1945" s="284"/>
    </row>
    <row r="1946" spans="16:17">
      <c r="P1946" s="284"/>
      <c r="Q1946" s="284"/>
    </row>
    <row r="1947" spans="16:17">
      <c r="P1947" s="284"/>
      <c r="Q1947" s="284"/>
    </row>
    <row r="1948" spans="16:17">
      <c r="P1948" s="284"/>
      <c r="Q1948" s="284"/>
    </row>
    <row r="1949" spans="16:17">
      <c r="P1949" s="284"/>
      <c r="Q1949" s="284"/>
    </row>
    <row r="1950" spans="16:17">
      <c r="P1950" s="284"/>
      <c r="Q1950" s="284"/>
    </row>
    <row r="1951" spans="16:17">
      <c r="P1951" s="284"/>
      <c r="Q1951" s="284"/>
    </row>
    <row r="1952" spans="16:17">
      <c r="P1952" s="284"/>
      <c r="Q1952" s="284"/>
    </row>
    <row r="1953" spans="16:17">
      <c r="P1953" s="284"/>
      <c r="Q1953" s="284"/>
    </row>
    <row r="1954" spans="16:17">
      <c r="P1954" s="284"/>
      <c r="Q1954" s="284"/>
    </row>
    <row r="1955" spans="16:17">
      <c r="P1955" s="284"/>
      <c r="Q1955" s="284"/>
    </row>
    <row r="1956" spans="16:17">
      <c r="P1956" s="284"/>
      <c r="Q1956" s="284"/>
    </row>
    <row r="1957" spans="16:17">
      <c r="P1957" s="284"/>
      <c r="Q1957" s="284"/>
    </row>
    <row r="1958" spans="16:17">
      <c r="P1958" s="284"/>
      <c r="Q1958" s="284"/>
    </row>
    <row r="1959" spans="16:17">
      <c r="P1959" s="284"/>
      <c r="Q1959" s="284"/>
    </row>
    <row r="1960" spans="16:17">
      <c r="P1960" s="284"/>
      <c r="Q1960" s="284"/>
    </row>
    <row r="1961" spans="16:17">
      <c r="P1961" s="284"/>
      <c r="Q1961" s="284"/>
    </row>
    <row r="1962" spans="16:17">
      <c r="P1962" s="284"/>
      <c r="Q1962" s="284"/>
    </row>
    <row r="1963" spans="16:17">
      <c r="P1963" s="284"/>
      <c r="Q1963" s="284"/>
    </row>
    <row r="1964" spans="16:17">
      <c r="P1964" s="284"/>
      <c r="Q1964" s="284"/>
    </row>
    <row r="1965" spans="16:17">
      <c r="P1965" s="284"/>
      <c r="Q1965" s="284"/>
    </row>
    <row r="1966" spans="16:17">
      <c r="P1966" s="284"/>
      <c r="Q1966" s="284"/>
    </row>
    <row r="1967" spans="16:17">
      <c r="P1967" s="284"/>
      <c r="Q1967" s="284"/>
    </row>
    <row r="1968" spans="16:17">
      <c r="P1968" s="284"/>
      <c r="Q1968" s="284"/>
    </row>
    <row r="1969" spans="16:17">
      <c r="P1969" s="284"/>
      <c r="Q1969" s="284"/>
    </row>
    <row r="1970" spans="16:17">
      <c r="P1970" s="284"/>
      <c r="Q1970" s="284"/>
    </row>
    <row r="1971" spans="16:17">
      <c r="P1971" s="284"/>
      <c r="Q1971" s="284"/>
    </row>
    <row r="1972" spans="16:17">
      <c r="P1972" s="284"/>
      <c r="Q1972" s="284"/>
    </row>
    <row r="1973" spans="16:17">
      <c r="P1973" s="284"/>
      <c r="Q1973" s="284"/>
    </row>
    <row r="1974" spans="16:17">
      <c r="P1974" s="284"/>
      <c r="Q1974" s="284"/>
    </row>
    <row r="1975" spans="16:17">
      <c r="P1975" s="284"/>
      <c r="Q1975" s="284"/>
    </row>
    <row r="1976" spans="16:17">
      <c r="P1976" s="284"/>
      <c r="Q1976" s="284"/>
    </row>
    <row r="1977" spans="16:17">
      <c r="P1977" s="284"/>
      <c r="Q1977" s="284"/>
    </row>
    <row r="1978" spans="16:17">
      <c r="P1978" s="284"/>
      <c r="Q1978" s="284"/>
    </row>
    <row r="1979" spans="16:17">
      <c r="P1979" s="284"/>
      <c r="Q1979" s="284"/>
    </row>
    <row r="1980" spans="16:17">
      <c r="P1980" s="284"/>
      <c r="Q1980" s="284"/>
    </row>
    <row r="1981" spans="16:17">
      <c r="P1981" s="284"/>
      <c r="Q1981" s="284"/>
    </row>
    <row r="1982" spans="16:17">
      <c r="P1982" s="284"/>
      <c r="Q1982" s="284"/>
    </row>
    <row r="1983" spans="16:17">
      <c r="P1983" s="284"/>
      <c r="Q1983" s="284"/>
    </row>
    <row r="1984" spans="16:17">
      <c r="P1984" s="284"/>
      <c r="Q1984" s="284"/>
    </row>
    <row r="1985" spans="16:17">
      <c r="P1985" s="284"/>
      <c r="Q1985" s="284"/>
    </row>
    <row r="1986" spans="16:17">
      <c r="P1986" s="284"/>
      <c r="Q1986" s="284"/>
    </row>
    <row r="1987" spans="16:17">
      <c r="P1987" s="284"/>
      <c r="Q1987" s="284"/>
    </row>
    <row r="1988" spans="16:17">
      <c r="P1988" s="284"/>
      <c r="Q1988" s="284"/>
    </row>
    <row r="1989" spans="16:17">
      <c r="P1989" s="284"/>
      <c r="Q1989" s="284"/>
    </row>
    <row r="1990" spans="16:17">
      <c r="P1990" s="284"/>
      <c r="Q1990" s="284"/>
    </row>
    <row r="1991" spans="16:17">
      <c r="P1991" s="284"/>
      <c r="Q1991" s="284"/>
    </row>
    <row r="1992" spans="16:17">
      <c r="P1992" s="284"/>
      <c r="Q1992" s="284"/>
    </row>
    <row r="1993" spans="16:17">
      <c r="P1993" s="284"/>
      <c r="Q1993" s="284"/>
    </row>
    <row r="1994" spans="16:17">
      <c r="P1994" s="284"/>
      <c r="Q1994" s="284"/>
    </row>
    <row r="1995" spans="16:17">
      <c r="P1995" s="284"/>
      <c r="Q1995" s="284"/>
    </row>
    <row r="1996" spans="16:17">
      <c r="P1996" s="284"/>
      <c r="Q1996" s="284"/>
    </row>
    <row r="1997" spans="16:17">
      <c r="P1997" s="284"/>
      <c r="Q1997" s="284"/>
    </row>
    <row r="1998" spans="16:17">
      <c r="P1998" s="284"/>
      <c r="Q1998" s="284"/>
    </row>
    <row r="1999" spans="16:17">
      <c r="P1999" s="284"/>
      <c r="Q1999" s="284"/>
    </row>
    <row r="2000" spans="16:17">
      <c r="P2000" s="284"/>
      <c r="Q2000" s="284"/>
    </row>
    <row r="2001" spans="16:17">
      <c r="P2001" s="284"/>
      <c r="Q2001" s="284"/>
    </row>
    <row r="2002" spans="16:17">
      <c r="P2002" s="284"/>
      <c r="Q2002" s="284"/>
    </row>
    <row r="2003" spans="16:17">
      <c r="P2003" s="284"/>
      <c r="Q2003" s="284"/>
    </row>
    <row r="2004" spans="16:17">
      <c r="P2004" s="284"/>
      <c r="Q2004" s="284"/>
    </row>
    <row r="2005" spans="16:17">
      <c r="P2005" s="284"/>
      <c r="Q2005" s="284"/>
    </row>
    <row r="2006" spans="16:17">
      <c r="P2006" s="284"/>
      <c r="Q2006" s="284"/>
    </row>
    <row r="2007" spans="16:17">
      <c r="P2007" s="284"/>
      <c r="Q2007" s="284"/>
    </row>
    <row r="2008" spans="16:17">
      <c r="P2008" s="284"/>
      <c r="Q2008" s="284"/>
    </row>
    <row r="2009" spans="16:17">
      <c r="P2009" s="284"/>
      <c r="Q2009" s="284"/>
    </row>
    <row r="2010" spans="16:17">
      <c r="P2010" s="284"/>
      <c r="Q2010" s="284"/>
    </row>
    <row r="2011" spans="16:17">
      <c r="P2011" s="284"/>
      <c r="Q2011" s="284"/>
    </row>
    <row r="2012" spans="16:17">
      <c r="P2012" s="284"/>
      <c r="Q2012" s="284"/>
    </row>
    <row r="2013" spans="16:17">
      <c r="P2013" s="284"/>
      <c r="Q2013" s="284"/>
    </row>
    <row r="2014" spans="16:17">
      <c r="P2014" s="284"/>
      <c r="Q2014" s="284"/>
    </row>
    <row r="2015" spans="16:17">
      <c r="P2015" s="284"/>
      <c r="Q2015" s="284"/>
    </row>
    <row r="2016" spans="16:17">
      <c r="P2016" s="284"/>
      <c r="Q2016" s="284"/>
    </row>
    <row r="2017" spans="16:17">
      <c r="P2017" s="284"/>
      <c r="Q2017" s="284"/>
    </row>
    <row r="2018" spans="16:17">
      <c r="P2018" s="284"/>
      <c r="Q2018" s="284"/>
    </row>
    <row r="2019" spans="16:17">
      <c r="P2019" s="284"/>
      <c r="Q2019" s="284"/>
    </row>
    <row r="2020" spans="16:17">
      <c r="P2020" s="284"/>
      <c r="Q2020" s="284"/>
    </row>
    <row r="2021" spans="16:17">
      <c r="P2021" s="284"/>
      <c r="Q2021" s="284"/>
    </row>
    <row r="2022" spans="16:17">
      <c r="P2022" s="284"/>
      <c r="Q2022" s="284"/>
    </row>
    <row r="2023" spans="16:17">
      <c r="P2023" s="284"/>
      <c r="Q2023" s="284"/>
    </row>
    <row r="2024" spans="16:17">
      <c r="P2024" s="284"/>
      <c r="Q2024" s="284"/>
    </row>
    <row r="2025" spans="16:17">
      <c r="P2025" s="284"/>
      <c r="Q2025" s="284"/>
    </row>
    <row r="2026" spans="16:17">
      <c r="P2026" s="284"/>
      <c r="Q2026" s="284"/>
    </row>
    <row r="2027" spans="16:17">
      <c r="P2027" s="284"/>
      <c r="Q2027" s="284"/>
    </row>
    <row r="2028" spans="16:17">
      <c r="P2028" s="284"/>
      <c r="Q2028" s="284"/>
    </row>
    <row r="2029" spans="16:17">
      <c r="P2029" s="284"/>
      <c r="Q2029" s="284"/>
    </row>
    <row r="2030" spans="16:17">
      <c r="P2030" s="284"/>
      <c r="Q2030" s="284"/>
    </row>
    <row r="2031" spans="16:17">
      <c r="P2031" s="284"/>
      <c r="Q2031" s="284"/>
    </row>
    <row r="2032" spans="16:17">
      <c r="P2032" s="284"/>
      <c r="Q2032" s="284"/>
    </row>
    <row r="2033" spans="16:17">
      <c r="P2033" s="284"/>
      <c r="Q2033" s="284"/>
    </row>
    <row r="2034" spans="16:17">
      <c r="P2034" s="284"/>
      <c r="Q2034" s="284"/>
    </row>
    <row r="2035" spans="16:17">
      <c r="P2035" s="284"/>
      <c r="Q2035" s="284"/>
    </row>
    <row r="2036" spans="16:17">
      <c r="P2036" s="284"/>
      <c r="Q2036" s="284"/>
    </row>
    <row r="2037" spans="16:17">
      <c r="P2037" s="284"/>
      <c r="Q2037" s="284"/>
    </row>
    <row r="2038" spans="16:17">
      <c r="P2038" s="284"/>
      <c r="Q2038" s="284"/>
    </row>
    <row r="2039" spans="16:17">
      <c r="P2039" s="284"/>
      <c r="Q2039" s="284"/>
    </row>
    <row r="2040" spans="16:17">
      <c r="P2040" s="284"/>
      <c r="Q2040" s="284"/>
    </row>
    <row r="2041" spans="16:17">
      <c r="P2041" s="284"/>
      <c r="Q2041" s="284"/>
    </row>
    <row r="2042" spans="16:17">
      <c r="P2042" s="284"/>
      <c r="Q2042" s="284"/>
    </row>
    <row r="2043" spans="16:17">
      <c r="P2043" s="284"/>
      <c r="Q2043" s="284"/>
    </row>
    <row r="2044" spans="16:17">
      <c r="P2044" s="284"/>
      <c r="Q2044" s="284"/>
    </row>
    <row r="2045" spans="16:17">
      <c r="P2045" s="284"/>
      <c r="Q2045" s="284"/>
    </row>
    <row r="2046" spans="16:17">
      <c r="P2046" s="284"/>
      <c r="Q2046" s="284"/>
    </row>
    <row r="2047" spans="16:17">
      <c r="P2047" s="284"/>
      <c r="Q2047" s="284"/>
    </row>
    <row r="2048" spans="16:17">
      <c r="P2048" s="284"/>
      <c r="Q2048" s="284"/>
    </row>
    <row r="2049" spans="16:17">
      <c r="P2049" s="284"/>
      <c r="Q2049" s="284"/>
    </row>
    <row r="2050" spans="16:17">
      <c r="P2050" s="284"/>
      <c r="Q2050" s="284"/>
    </row>
    <row r="2051" spans="16:17">
      <c r="P2051" s="284"/>
      <c r="Q2051" s="284"/>
    </row>
    <row r="2052" spans="16:17">
      <c r="P2052" s="284"/>
      <c r="Q2052" s="284"/>
    </row>
    <row r="2053" spans="16:17">
      <c r="P2053" s="284"/>
      <c r="Q2053" s="284"/>
    </row>
    <row r="2054" spans="16:17">
      <c r="P2054" s="284"/>
      <c r="Q2054" s="284"/>
    </row>
    <row r="2055" spans="16:17">
      <c r="P2055" s="284"/>
      <c r="Q2055" s="284"/>
    </row>
    <row r="2056" spans="16:17">
      <c r="P2056" s="284"/>
      <c r="Q2056" s="284"/>
    </row>
    <row r="2057" spans="16:17">
      <c r="P2057" s="284"/>
      <c r="Q2057" s="284"/>
    </row>
    <row r="2058" spans="16:17">
      <c r="P2058" s="284"/>
      <c r="Q2058" s="284"/>
    </row>
    <row r="2059" spans="16:17">
      <c r="P2059" s="284"/>
      <c r="Q2059" s="284"/>
    </row>
    <row r="2060" spans="16:17">
      <c r="P2060" s="284"/>
      <c r="Q2060" s="284"/>
    </row>
    <row r="2061" spans="16:17">
      <c r="P2061" s="284"/>
      <c r="Q2061" s="284"/>
    </row>
    <row r="2062" spans="16:17">
      <c r="P2062" s="284"/>
      <c r="Q2062" s="284"/>
    </row>
    <row r="2063" spans="16:17">
      <c r="P2063" s="284"/>
      <c r="Q2063" s="284"/>
    </row>
    <row r="2064" spans="16:17">
      <c r="P2064" s="284"/>
      <c r="Q2064" s="284"/>
    </row>
    <row r="2065" spans="16:17">
      <c r="P2065" s="284"/>
      <c r="Q2065" s="284"/>
    </row>
    <row r="2066" spans="16:17">
      <c r="P2066" s="284"/>
      <c r="Q2066" s="284"/>
    </row>
    <row r="2067" spans="16:17">
      <c r="P2067" s="284"/>
      <c r="Q2067" s="284"/>
    </row>
    <row r="2068" spans="16:17">
      <c r="P2068" s="284"/>
      <c r="Q2068" s="284"/>
    </row>
    <row r="2069" spans="16:17">
      <c r="P2069" s="284"/>
      <c r="Q2069" s="284"/>
    </row>
    <row r="2070" spans="16:17">
      <c r="P2070" s="284"/>
      <c r="Q2070" s="284"/>
    </row>
    <row r="2071" spans="16:17">
      <c r="P2071" s="284"/>
      <c r="Q2071" s="284"/>
    </row>
    <row r="2072" spans="16:17">
      <c r="P2072" s="284"/>
      <c r="Q2072" s="284"/>
    </row>
    <row r="2073" spans="16:17">
      <c r="P2073" s="284"/>
      <c r="Q2073" s="284"/>
    </row>
    <row r="2074" spans="16:17">
      <c r="P2074" s="284"/>
      <c r="Q2074" s="284"/>
    </row>
    <row r="2075" spans="16:17">
      <c r="P2075" s="284"/>
      <c r="Q2075" s="284"/>
    </row>
    <row r="2076" spans="16:17">
      <c r="P2076" s="284"/>
      <c r="Q2076" s="284"/>
    </row>
    <row r="2077" spans="16:17">
      <c r="P2077" s="284"/>
      <c r="Q2077" s="284"/>
    </row>
    <row r="2078" spans="16:17">
      <c r="P2078" s="284"/>
      <c r="Q2078" s="284"/>
    </row>
    <row r="2079" spans="16:17">
      <c r="P2079" s="284"/>
      <c r="Q2079" s="284"/>
    </row>
    <row r="2080" spans="16:17">
      <c r="P2080" s="284"/>
      <c r="Q2080" s="284"/>
    </row>
    <row r="2081" spans="16:17">
      <c r="P2081" s="284"/>
      <c r="Q2081" s="284"/>
    </row>
    <row r="2082" spans="16:17">
      <c r="P2082" s="284"/>
      <c r="Q2082" s="284"/>
    </row>
    <row r="2083" spans="16:17">
      <c r="P2083" s="284"/>
      <c r="Q2083" s="284"/>
    </row>
    <row r="2084" spans="16:17">
      <c r="P2084" s="284"/>
      <c r="Q2084" s="284"/>
    </row>
    <row r="2085" spans="16:17">
      <c r="P2085" s="284"/>
      <c r="Q2085" s="284"/>
    </row>
    <row r="2086" spans="16:17">
      <c r="P2086" s="284"/>
      <c r="Q2086" s="284"/>
    </row>
    <row r="2087" spans="16:17">
      <c r="P2087" s="284"/>
      <c r="Q2087" s="284"/>
    </row>
    <row r="2088" spans="16:17">
      <c r="P2088" s="284"/>
      <c r="Q2088" s="284"/>
    </row>
    <row r="2089" spans="16:17">
      <c r="P2089" s="284"/>
      <c r="Q2089" s="284"/>
    </row>
    <row r="2090" spans="16:17">
      <c r="P2090" s="284"/>
      <c r="Q2090" s="284"/>
    </row>
    <row r="2091" spans="16:17">
      <c r="P2091" s="284"/>
      <c r="Q2091" s="284"/>
    </row>
    <row r="2092" spans="16:17">
      <c r="P2092" s="284"/>
      <c r="Q2092" s="284"/>
    </row>
    <row r="2093" spans="16:17">
      <c r="P2093" s="284"/>
      <c r="Q2093" s="284"/>
    </row>
    <row r="2094" spans="16:17">
      <c r="P2094" s="284"/>
      <c r="Q2094" s="284"/>
    </row>
    <row r="2095" spans="16:17">
      <c r="P2095" s="284"/>
      <c r="Q2095" s="284"/>
    </row>
    <row r="2096" spans="16:17">
      <c r="P2096" s="284"/>
      <c r="Q2096" s="284"/>
    </row>
    <row r="2097" spans="16:17">
      <c r="P2097" s="284"/>
      <c r="Q2097" s="284"/>
    </row>
    <row r="2098" spans="16:17">
      <c r="P2098" s="284"/>
      <c r="Q2098" s="284"/>
    </row>
    <row r="2099" spans="16:17">
      <c r="P2099" s="284"/>
      <c r="Q2099" s="284"/>
    </row>
    <row r="2100" spans="16:17">
      <c r="P2100" s="284"/>
      <c r="Q2100" s="284"/>
    </row>
    <row r="2101" spans="16:17">
      <c r="P2101" s="284"/>
      <c r="Q2101" s="284"/>
    </row>
    <row r="2102" spans="16:17">
      <c r="P2102" s="284"/>
      <c r="Q2102" s="284"/>
    </row>
    <row r="2103" spans="16:17">
      <c r="P2103" s="284"/>
      <c r="Q2103" s="284"/>
    </row>
    <row r="2104" spans="16:17">
      <c r="P2104" s="284"/>
      <c r="Q2104" s="284"/>
    </row>
    <row r="2105" spans="16:17">
      <c r="P2105" s="284"/>
      <c r="Q2105" s="284"/>
    </row>
    <row r="2106" spans="16:17">
      <c r="P2106" s="284"/>
      <c r="Q2106" s="284"/>
    </row>
    <row r="2107" spans="16:17">
      <c r="P2107" s="284"/>
      <c r="Q2107" s="284"/>
    </row>
    <row r="2108" spans="16:17">
      <c r="P2108" s="284"/>
      <c r="Q2108" s="284"/>
    </row>
    <row r="2109" spans="16:17">
      <c r="P2109" s="284"/>
      <c r="Q2109" s="284"/>
    </row>
    <row r="2110" spans="16:17">
      <c r="P2110" s="284"/>
      <c r="Q2110" s="284"/>
    </row>
    <row r="2111" spans="16:17">
      <c r="P2111" s="284"/>
      <c r="Q2111" s="284"/>
    </row>
    <row r="2112" spans="16:17">
      <c r="P2112" s="284"/>
      <c r="Q2112" s="284"/>
    </row>
    <row r="2113" spans="16:17">
      <c r="P2113" s="284"/>
      <c r="Q2113" s="284"/>
    </row>
    <row r="2114" spans="16:17">
      <c r="P2114" s="284"/>
      <c r="Q2114" s="284"/>
    </row>
    <row r="2115" spans="16:17">
      <c r="P2115" s="284"/>
      <c r="Q2115" s="284"/>
    </row>
    <row r="2116" spans="16:17">
      <c r="P2116" s="284"/>
      <c r="Q2116" s="284"/>
    </row>
    <row r="2117" spans="16:17">
      <c r="P2117" s="284"/>
      <c r="Q2117" s="284"/>
    </row>
    <row r="2118" spans="16:17">
      <c r="P2118" s="284"/>
      <c r="Q2118" s="284"/>
    </row>
    <row r="2119" spans="16:17">
      <c r="P2119" s="284"/>
      <c r="Q2119" s="284"/>
    </row>
    <row r="2120" spans="16:17">
      <c r="P2120" s="284"/>
      <c r="Q2120" s="284"/>
    </row>
    <row r="2121" spans="16:17">
      <c r="P2121" s="284"/>
      <c r="Q2121" s="284"/>
    </row>
    <row r="2122" spans="16:17">
      <c r="P2122" s="284"/>
      <c r="Q2122" s="284"/>
    </row>
    <row r="2123" spans="16:17">
      <c r="P2123" s="284"/>
      <c r="Q2123" s="284"/>
    </row>
    <row r="2124" spans="16:17">
      <c r="P2124" s="284"/>
      <c r="Q2124" s="284"/>
    </row>
    <row r="2125" spans="16:17">
      <c r="P2125" s="284"/>
      <c r="Q2125" s="284"/>
    </row>
    <row r="2126" spans="16:17">
      <c r="P2126" s="284"/>
      <c r="Q2126" s="284"/>
    </row>
    <row r="2127" spans="16:17">
      <c r="P2127" s="284"/>
      <c r="Q2127" s="284"/>
    </row>
    <row r="2128" spans="16:17">
      <c r="P2128" s="284"/>
      <c r="Q2128" s="284"/>
    </row>
    <row r="2129" spans="16:17">
      <c r="P2129" s="284"/>
      <c r="Q2129" s="284"/>
    </row>
    <row r="2130" spans="16:17">
      <c r="P2130" s="284"/>
      <c r="Q2130" s="284"/>
    </row>
    <row r="2131" spans="16:17">
      <c r="P2131" s="284"/>
      <c r="Q2131" s="284"/>
    </row>
    <row r="2132" spans="16:17">
      <c r="P2132" s="284"/>
      <c r="Q2132" s="284"/>
    </row>
    <row r="2133" spans="16:17">
      <c r="P2133" s="284"/>
      <c r="Q2133" s="284"/>
    </row>
    <row r="2134" spans="16:17">
      <c r="P2134" s="284"/>
      <c r="Q2134" s="284"/>
    </row>
    <row r="2135" spans="16:17">
      <c r="P2135" s="284"/>
      <c r="Q2135" s="284"/>
    </row>
    <row r="2136" spans="16:17">
      <c r="P2136" s="284"/>
      <c r="Q2136" s="284"/>
    </row>
    <row r="2137" spans="16:17">
      <c r="P2137" s="284"/>
      <c r="Q2137" s="284"/>
    </row>
    <row r="2138" spans="16:17">
      <c r="P2138" s="284"/>
      <c r="Q2138" s="284"/>
    </row>
    <row r="2139" spans="16:17">
      <c r="P2139" s="284"/>
      <c r="Q2139" s="284"/>
    </row>
    <row r="2140" spans="16:17">
      <c r="P2140" s="284"/>
      <c r="Q2140" s="284"/>
    </row>
    <row r="2141" spans="16:17">
      <c r="P2141" s="284"/>
      <c r="Q2141" s="284"/>
    </row>
    <row r="2142" spans="16:17">
      <c r="P2142" s="284"/>
      <c r="Q2142" s="284"/>
    </row>
    <row r="2143" spans="16:17">
      <c r="P2143" s="284"/>
      <c r="Q2143" s="284"/>
    </row>
    <row r="2144" spans="16:17">
      <c r="P2144" s="284"/>
      <c r="Q2144" s="284"/>
    </row>
    <row r="2145" spans="16:17">
      <c r="P2145" s="284"/>
      <c r="Q2145" s="284"/>
    </row>
    <row r="2146" spans="16:17">
      <c r="P2146" s="284"/>
      <c r="Q2146" s="284"/>
    </row>
    <row r="2147" spans="16:17">
      <c r="P2147" s="284"/>
      <c r="Q2147" s="284"/>
    </row>
    <row r="2148" spans="16:17">
      <c r="P2148" s="284"/>
      <c r="Q2148" s="284"/>
    </row>
    <row r="2149" spans="16:17">
      <c r="P2149" s="284"/>
      <c r="Q2149" s="284"/>
    </row>
    <row r="2150" spans="16:17">
      <c r="P2150" s="284"/>
      <c r="Q2150" s="284"/>
    </row>
    <row r="2151" spans="16:17">
      <c r="P2151" s="284"/>
      <c r="Q2151" s="284"/>
    </row>
    <row r="2152" spans="16:17">
      <c r="P2152" s="284"/>
      <c r="Q2152" s="284"/>
    </row>
    <row r="2153" spans="16:17">
      <c r="P2153" s="284"/>
      <c r="Q2153" s="284"/>
    </row>
    <row r="2154" spans="16:17">
      <c r="P2154" s="284"/>
      <c r="Q2154" s="284"/>
    </row>
    <row r="2155" spans="16:17">
      <c r="P2155" s="284"/>
      <c r="Q2155" s="284"/>
    </row>
    <row r="2156" spans="16:17">
      <c r="P2156" s="284"/>
      <c r="Q2156" s="284"/>
    </row>
    <row r="2157" spans="16:17">
      <c r="P2157" s="284"/>
      <c r="Q2157" s="284"/>
    </row>
    <row r="2158" spans="16:17">
      <c r="P2158" s="284"/>
      <c r="Q2158" s="284"/>
    </row>
    <row r="2159" spans="16:17">
      <c r="P2159" s="284"/>
      <c r="Q2159" s="284"/>
    </row>
    <row r="2160" spans="16:17">
      <c r="P2160" s="284"/>
      <c r="Q2160" s="284"/>
    </row>
    <row r="2161" spans="16:17">
      <c r="P2161" s="284"/>
      <c r="Q2161" s="284"/>
    </row>
    <row r="2162" spans="16:17">
      <c r="P2162" s="284"/>
      <c r="Q2162" s="284"/>
    </row>
    <row r="2163" spans="16:17">
      <c r="P2163" s="284"/>
      <c r="Q2163" s="284"/>
    </row>
    <row r="2164" spans="16:17">
      <c r="P2164" s="284"/>
      <c r="Q2164" s="284"/>
    </row>
    <row r="2165" spans="16:17">
      <c r="P2165" s="284"/>
      <c r="Q2165" s="284"/>
    </row>
    <row r="2166" spans="16:17">
      <c r="P2166" s="284"/>
      <c r="Q2166" s="284"/>
    </row>
    <row r="2167" spans="16:17">
      <c r="P2167" s="284"/>
      <c r="Q2167" s="284"/>
    </row>
    <row r="2168" spans="16:17">
      <c r="P2168" s="284"/>
      <c r="Q2168" s="284"/>
    </row>
    <row r="2169" spans="16:17">
      <c r="P2169" s="284"/>
      <c r="Q2169" s="284"/>
    </row>
    <row r="2170" spans="16:17">
      <c r="P2170" s="284"/>
      <c r="Q2170" s="284"/>
    </row>
    <row r="2171" spans="16:17">
      <c r="P2171" s="284"/>
      <c r="Q2171" s="284"/>
    </row>
    <row r="2172" spans="16:17">
      <c r="P2172" s="284"/>
      <c r="Q2172" s="284"/>
    </row>
    <row r="2173" spans="16:17">
      <c r="P2173" s="284"/>
      <c r="Q2173" s="284"/>
    </row>
    <row r="2174" spans="16:17">
      <c r="P2174" s="284"/>
      <c r="Q2174" s="284"/>
    </row>
    <row r="2175" spans="16:17">
      <c r="P2175" s="284"/>
      <c r="Q2175" s="284"/>
    </row>
    <row r="2176" spans="16:17">
      <c r="P2176" s="284"/>
      <c r="Q2176" s="284"/>
    </row>
    <row r="2177" spans="16:17">
      <c r="P2177" s="284"/>
      <c r="Q2177" s="284"/>
    </row>
    <row r="2178" spans="16:17">
      <c r="P2178" s="284"/>
      <c r="Q2178" s="284"/>
    </row>
    <row r="2179" spans="16:17">
      <c r="P2179" s="284"/>
      <c r="Q2179" s="284"/>
    </row>
    <row r="2180" spans="16:17">
      <c r="P2180" s="284"/>
      <c r="Q2180" s="284"/>
    </row>
    <row r="2181" spans="16:17">
      <c r="P2181" s="284"/>
      <c r="Q2181" s="284"/>
    </row>
    <row r="2182" spans="16:17">
      <c r="P2182" s="284"/>
      <c r="Q2182" s="284"/>
    </row>
    <row r="2183" spans="16:17">
      <c r="P2183" s="284"/>
      <c r="Q2183" s="284"/>
    </row>
    <row r="2184" spans="16:17">
      <c r="P2184" s="284"/>
      <c r="Q2184" s="284"/>
    </row>
    <row r="2185" spans="16:17">
      <c r="P2185" s="284"/>
      <c r="Q2185" s="284"/>
    </row>
    <row r="2186" spans="16:17">
      <c r="P2186" s="284"/>
      <c r="Q2186" s="284"/>
    </row>
    <row r="2187" spans="16:17">
      <c r="P2187" s="284"/>
      <c r="Q2187" s="284"/>
    </row>
    <row r="2188" spans="16:17">
      <c r="P2188" s="284"/>
      <c r="Q2188" s="284"/>
    </row>
    <row r="2189" spans="16:17">
      <c r="P2189" s="284"/>
      <c r="Q2189" s="284"/>
    </row>
    <row r="2190" spans="16:17">
      <c r="P2190" s="284"/>
      <c r="Q2190" s="284"/>
    </row>
    <row r="2191" spans="16:17">
      <c r="P2191" s="284"/>
      <c r="Q2191" s="284"/>
    </row>
    <row r="2192" spans="16:17">
      <c r="P2192" s="284"/>
      <c r="Q2192" s="284"/>
    </row>
    <row r="2193" spans="16:17">
      <c r="P2193" s="284"/>
      <c r="Q2193" s="284"/>
    </row>
    <row r="2194" spans="16:17">
      <c r="P2194" s="284"/>
      <c r="Q2194" s="284"/>
    </row>
    <row r="2195" spans="16:17">
      <c r="P2195" s="284"/>
      <c r="Q2195" s="284"/>
    </row>
    <row r="2196" spans="16:17">
      <c r="P2196" s="284"/>
      <c r="Q2196" s="284"/>
    </row>
    <row r="2197" spans="16:17">
      <c r="P2197" s="284"/>
      <c r="Q2197" s="284"/>
    </row>
    <row r="2198" spans="16:17">
      <c r="P2198" s="284"/>
      <c r="Q2198" s="284"/>
    </row>
    <row r="2199" spans="16:17">
      <c r="P2199" s="284"/>
      <c r="Q2199" s="284"/>
    </row>
    <row r="2200" spans="16:17">
      <c r="P2200" s="284"/>
      <c r="Q2200" s="284"/>
    </row>
    <row r="2201" spans="16:17">
      <c r="P2201" s="284"/>
      <c r="Q2201" s="284"/>
    </row>
    <row r="2202" spans="16:17">
      <c r="P2202" s="284"/>
      <c r="Q2202" s="284"/>
    </row>
    <row r="2203" spans="16:17">
      <c r="P2203" s="284"/>
      <c r="Q2203" s="284"/>
    </row>
    <row r="2204" spans="16:17">
      <c r="P2204" s="284"/>
      <c r="Q2204" s="284"/>
    </row>
    <row r="2205" spans="16:17">
      <c r="P2205" s="284"/>
      <c r="Q2205" s="284"/>
    </row>
    <row r="2206" spans="16:17">
      <c r="P2206" s="284"/>
      <c r="Q2206" s="284"/>
    </row>
    <row r="2207" spans="16:17">
      <c r="P2207" s="284"/>
      <c r="Q2207" s="284"/>
    </row>
    <row r="2208" spans="16:17">
      <c r="P2208" s="284"/>
      <c r="Q2208" s="284"/>
    </row>
    <row r="2209" spans="16:17">
      <c r="P2209" s="284"/>
      <c r="Q2209" s="284"/>
    </row>
    <row r="2210" spans="16:17">
      <c r="P2210" s="284"/>
      <c r="Q2210" s="284"/>
    </row>
    <row r="2211" spans="16:17">
      <c r="P2211" s="284"/>
      <c r="Q2211" s="284"/>
    </row>
    <row r="2212" spans="16:17">
      <c r="P2212" s="284"/>
      <c r="Q2212" s="284"/>
    </row>
    <row r="2213" spans="16:17">
      <c r="P2213" s="284"/>
      <c r="Q2213" s="284"/>
    </row>
    <row r="2214" spans="16:17">
      <c r="P2214" s="284"/>
      <c r="Q2214" s="284"/>
    </row>
    <row r="2215" spans="16:17">
      <c r="P2215" s="284"/>
      <c r="Q2215" s="284"/>
    </row>
    <row r="2216" spans="16:17">
      <c r="P2216" s="284"/>
      <c r="Q2216" s="284"/>
    </row>
    <row r="2217" spans="16:17">
      <c r="P2217" s="284"/>
      <c r="Q2217" s="284"/>
    </row>
    <row r="2218" spans="16:17">
      <c r="P2218" s="284"/>
      <c r="Q2218" s="284"/>
    </row>
    <row r="2219" spans="16:17">
      <c r="P2219" s="284"/>
      <c r="Q2219" s="284"/>
    </row>
    <row r="2220" spans="16:17">
      <c r="P2220" s="284"/>
      <c r="Q2220" s="284"/>
    </row>
    <row r="2221" spans="16:17">
      <c r="P2221" s="284"/>
      <c r="Q2221" s="284"/>
    </row>
    <row r="2222" spans="16:17">
      <c r="P2222" s="284"/>
      <c r="Q2222" s="284"/>
    </row>
    <row r="2223" spans="16:17">
      <c r="P2223" s="284"/>
      <c r="Q2223" s="284"/>
    </row>
    <row r="2224" spans="16:17">
      <c r="P2224" s="284"/>
      <c r="Q2224" s="284"/>
    </row>
    <row r="2225" spans="16:17">
      <c r="P2225" s="284"/>
      <c r="Q2225" s="284"/>
    </row>
    <row r="2226" spans="16:17">
      <c r="P2226" s="284"/>
      <c r="Q2226" s="284"/>
    </row>
    <row r="2227" spans="16:17">
      <c r="P2227" s="284"/>
      <c r="Q2227" s="284"/>
    </row>
    <row r="2228" spans="16:17">
      <c r="P2228" s="284"/>
      <c r="Q2228" s="284"/>
    </row>
    <row r="2229" spans="16:17">
      <c r="P2229" s="284"/>
      <c r="Q2229" s="284"/>
    </row>
    <row r="2230" spans="16:17">
      <c r="P2230" s="284"/>
      <c r="Q2230" s="284"/>
    </row>
    <row r="2231" spans="16:17">
      <c r="P2231" s="284"/>
      <c r="Q2231" s="284"/>
    </row>
    <row r="2232" spans="16:17">
      <c r="P2232" s="284"/>
      <c r="Q2232" s="284"/>
    </row>
    <row r="2233" spans="16:17">
      <c r="P2233" s="284"/>
      <c r="Q2233" s="284"/>
    </row>
    <row r="2234" spans="16:17">
      <c r="P2234" s="284"/>
      <c r="Q2234" s="284"/>
    </row>
    <row r="2235" spans="16:17">
      <c r="P2235" s="284"/>
      <c r="Q2235" s="284"/>
    </row>
    <row r="2236" spans="16:17">
      <c r="P2236" s="284"/>
      <c r="Q2236" s="284"/>
    </row>
    <row r="2237" spans="16:17">
      <c r="P2237" s="284"/>
      <c r="Q2237" s="284"/>
    </row>
    <row r="2238" spans="16:17">
      <c r="P2238" s="284"/>
      <c r="Q2238" s="284"/>
    </row>
    <row r="2239" spans="16:17">
      <c r="P2239" s="284"/>
      <c r="Q2239" s="284"/>
    </row>
    <row r="2240" spans="16:17">
      <c r="P2240" s="284"/>
      <c r="Q2240" s="284"/>
    </row>
    <row r="2241" spans="16:17">
      <c r="P2241" s="284"/>
      <c r="Q2241" s="284"/>
    </row>
    <row r="2242" spans="16:17">
      <c r="P2242" s="284"/>
      <c r="Q2242" s="284"/>
    </row>
    <row r="2243" spans="16:17">
      <c r="P2243" s="284"/>
      <c r="Q2243" s="284"/>
    </row>
    <row r="2244" spans="16:17">
      <c r="P2244" s="284"/>
      <c r="Q2244" s="284"/>
    </row>
    <row r="2245" spans="16:17">
      <c r="P2245" s="284"/>
      <c r="Q2245" s="284"/>
    </row>
    <row r="2246" spans="16:17">
      <c r="P2246" s="284"/>
      <c r="Q2246" s="284"/>
    </row>
    <row r="2247" spans="16:17">
      <c r="P2247" s="284"/>
      <c r="Q2247" s="284"/>
    </row>
    <row r="2248" spans="16:17">
      <c r="P2248" s="284"/>
      <c r="Q2248" s="284"/>
    </row>
    <row r="2249" spans="16:17">
      <c r="P2249" s="284"/>
      <c r="Q2249" s="284"/>
    </row>
    <row r="2250" spans="16:17">
      <c r="P2250" s="284"/>
      <c r="Q2250" s="284"/>
    </row>
    <row r="2251" spans="16:17">
      <c r="P2251" s="284"/>
      <c r="Q2251" s="284"/>
    </row>
    <row r="2252" spans="16:17">
      <c r="P2252" s="284"/>
      <c r="Q2252" s="284"/>
    </row>
    <row r="2253" spans="16:17">
      <c r="P2253" s="284"/>
      <c r="Q2253" s="284"/>
    </row>
    <row r="2254" spans="16:17">
      <c r="P2254" s="284"/>
      <c r="Q2254" s="284"/>
    </row>
    <row r="2255" spans="16:17">
      <c r="P2255" s="284"/>
      <c r="Q2255" s="284"/>
    </row>
    <row r="2256" spans="16:17">
      <c r="P2256" s="284"/>
      <c r="Q2256" s="284"/>
    </row>
    <row r="2257" spans="16:17">
      <c r="P2257" s="284"/>
      <c r="Q2257" s="284"/>
    </row>
    <row r="2258" spans="16:17">
      <c r="P2258" s="284"/>
      <c r="Q2258" s="284"/>
    </row>
    <row r="2259" spans="16:17">
      <c r="P2259" s="284"/>
      <c r="Q2259" s="284"/>
    </row>
    <row r="2260" spans="16:17">
      <c r="P2260" s="284"/>
      <c r="Q2260" s="284"/>
    </row>
    <row r="2261" spans="16:17">
      <c r="P2261" s="284"/>
      <c r="Q2261" s="284"/>
    </row>
    <row r="2262" spans="16:17">
      <c r="P2262" s="284"/>
      <c r="Q2262" s="284"/>
    </row>
    <row r="2263" spans="16:17">
      <c r="P2263" s="284"/>
      <c r="Q2263" s="284"/>
    </row>
    <row r="2264" spans="16:17">
      <c r="P2264" s="284"/>
      <c r="Q2264" s="284"/>
    </row>
    <row r="2265" spans="16:17">
      <c r="P2265" s="284"/>
      <c r="Q2265" s="284"/>
    </row>
    <row r="2266" spans="16:17">
      <c r="P2266" s="284"/>
      <c r="Q2266" s="284"/>
    </row>
    <row r="2267" spans="16:17">
      <c r="P2267" s="284"/>
      <c r="Q2267" s="284"/>
    </row>
    <row r="2268" spans="16:17">
      <c r="P2268" s="284"/>
      <c r="Q2268" s="284"/>
    </row>
    <row r="2269" spans="16:17">
      <c r="P2269" s="284"/>
      <c r="Q2269" s="284"/>
    </row>
    <row r="2270" spans="16:17">
      <c r="P2270" s="284"/>
      <c r="Q2270" s="284"/>
    </row>
    <row r="2271" spans="16:17">
      <c r="P2271" s="284"/>
      <c r="Q2271" s="284"/>
    </row>
    <row r="2272" spans="16:17">
      <c r="P2272" s="284"/>
      <c r="Q2272" s="284"/>
    </row>
    <row r="2273" spans="16:17">
      <c r="P2273" s="284"/>
      <c r="Q2273" s="284"/>
    </row>
    <row r="2274" spans="16:17">
      <c r="P2274" s="284"/>
      <c r="Q2274" s="284"/>
    </row>
    <row r="2275" spans="16:17">
      <c r="P2275" s="284"/>
      <c r="Q2275" s="284"/>
    </row>
    <row r="2276" spans="16:17">
      <c r="P2276" s="284"/>
      <c r="Q2276" s="284"/>
    </row>
    <row r="2277" spans="16:17">
      <c r="P2277" s="284"/>
      <c r="Q2277" s="284"/>
    </row>
    <row r="2278" spans="16:17">
      <c r="P2278" s="284"/>
      <c r="Q2278" s="284"/>
    </row>
    <row r="2279" spans="16:17">
      <c r="P2279" s="284"/>
      <c r="Q2279" s="284"/>
    </row>
    <row r="2280" spans="16:17">
      <c r="P2280" s="284"/>
      <c r="Q2280" s="284"/>
    </row>
    <row r="2281" spans="16:17">
      <c r="P2281" s="284"/>
      <c r="Q2281" s="284"/>
    </row>
    <row r="2282" spans="16:17">
      <c r="P2282" s="284"/>
      <c r="Q2282" s="284"/>
    </row>
    <row r="2283" spans="16:17">
      <c r="P2283" s="284"/>
      <c r="Q2283" s="284"/>
    </row>
    <row r="2284" spans="16:17">
      <c r="P2284" s="284"/>
      <c r="Q2284" s="284"/>
    </row>
    <row r="2285" spans="16:17">
      <c r="P2285" s="284"/>
      <c r="Q2285" s="284"/>
    </row>
    <row r="2286" spans="16:17">
      <c r="P2286" s="284"/>
      <c r="Q2286" s="284"/>
    </row>
    <row r="2287" spans="16:17">
      <c r="P2287" s="284"/>
      <c r="Q2287" s="284"/>
    </row>
    <row r="2288" spans="16:17">
      <c r="P2288" s="284"/>
      <c r="Q2288" s="284"/>
    </row>
    <row r="2289" spans="16:17">
      <c r="P2289" s="284"/>
      <c r="Q2289" s="284"/>
    </row>
    <row r="2290" spans="16:17">
      <c r="P2290" s="284"/>
      <c r="Q2290" s="284"/>
    </row>
    <row r="2291" spans="16:17">
      <c r="P2291" s="284"/>
      <c r="Q2291" s="284"/>
    </row>
    <row r="2292" spans="16:17">
      <c r="P2292" s="284"/>
      <c r="Q2292" s="284"/>
    </row>
    <row r="2293" spans="16:17">
      <c r="P2293" s="284"/>
      <c r="Q2293" s="284"/>
    </row>
    <row r="2294" spans="16:17">
      <c r="P2294" s="284"/>
      <c r="Q2294" s="284"/>
    </row>
    <row r="2295" spans="16:17">
      <c r="P2295" s="284"/>
      <c r="Q2295" s="284"/>
    </row>
    <row r="2296" spans="16:17">
      <c r="P2296" s="284"/>
      <c r="Q2296" s="284"/>
    </row>
    <row r="2297" spans="16:17">
      <c r="P2297" s="284"/>
      <c r="Q2297" s="284"/>
    </row>
    <row r="2298" spans="16:17">
      <c r="P2298" s="284"/>
      <c r="Q2298" s="284"/>
    </row>
    <row r="2299" spans="16:17">
      <c r="P2299" s="284"/>
      <c r="Q2299" s="284"/>
    </row>
    <row r="2300" spans="16:17">
      <c r="P2300" s="284"/>
      <c r="Q2300" s="284"/>
    </row>
    <row r="2301" spans="16:17">
      <c r="P2301" s="284"/>
      <c r="Q2301" s="284"/>
    </row>
    <row r="2302" spans="16:17">
      <c r="P2302" s="284"/>
      <c r="Q2302" s="284"/>
    </row>
    <row r="2303" spans="16:17">
      <c r="P2303" s="284"/>
      <c r="Q2303" s="284"/>
    </row>
    <row r="2304" spans="16:17">
      <c r="P2304" s="284"/>
      <c r="Q2304" s="284"/>
    </row>
    <row r="2305" spans="16:17">
      <c r="P2305" s="284"/>
      <c r="Q2305" s="284"/>
    </row>
    <row r="2306" spans="16:17">
      <c r="P2306" s="284"/>
      <c r="Q2306" s="284"/>
    </row>
    <row r="2307" spans="16:17">
      <c r="P2307" s="284"/>
      <c r="Q2307" s="284"/>
    </row>
    <row r="2308" spans="16:17">
      <c r="P2308" s="284"/>
      <c r="Q2308" s="284"/>
    </row>
    <row r="2309" spans="16:17">
      <c r="P2309" s="284"/>
      <c r="Q2309" s="284"/>
    </row>
    <row r="2310" spans="16:17">
      <c r="P2310" s="284"/>
      <c r="Q2310" s="284"/>
    </row>
    <row r="2311" spans="16:17">
      <c r="P2311" s="284"/>
      <c r="Q2311" s="284"/>
    </row>
    <row r="2312" spans="16:17">
      <c r="P2312" s="284"/>
      <c r="Q2312" s="284"/>
    </row>
    <row r="2313" spans="16:17">
      <c r="P2313" s="284"/>
      <c r="Q2313" s="284"/>
    </row>
    <row r="2314" spans="16:17">
      <c r="P2314" s="284"/>
      <c r="Q2314" s="284"/>
    </row>
    <row r="2315" spans="16:17">
      <c r="P2315" s="284"/>
      <c r="Q2315" s="284"/>
    </row>
    <row r="2316" spans="16:17">
      <c r="P2316" s="284"/>
      <c r="Q2316" s="284"/>
    </row>
    <row r="2317" spans="16:17">
      <c r="P2317" s="284"/>
      <c r="Q2317" s="284"/>
    </row>
    <row r="2318" spans="16:17">
      <c r="P2318" s="284"/>
      <c r="Q2318" s="284"/>
    </row>
    <row r="2319" spans="16:17">
      <c r="P2319" s="284"/>
      <c r="Q2319" s="284"/>
    </row>
    <row r="2320" spans="16:17">
      <c r="P2320" s="284"/>
      <c r="Q2320" s="284"/>
    </row>
    <row r="2321" spans="16:17">
      <c r="P2321" s="284"/>
      <c r="Q2321" s="284"/>
    </row>
    <row r="2322" spans="16:17">
      <c r="P2322" s="284"/>
      <c r="Q2322" s="284"/>
    </row>
    <row r="2323" spans="16:17">
      <c r="P2323" s="284"/>
      <c r="Q2323" s="284"/>
    </row>
    <row r="2324" spans="16:17">
      <c r="P2324" s="284"/>
      <c r="Q2324" s="284"/>
    </row>
    <row r="2325" spans="16:17">
      <c r="P2325" s="284"/>
      <c r="Q2325" s="284"/>
    </row>
    <row r="2326" spans="16:17">
      <c r="P2326" s="284"/>
      <c r="Q2326" s="284"/>
    </row>
    <row r="2327" spans="16:17">
      <c r="P2327" s="284"/>
      <c r="Q2327" s="284"/>
    </row>
    <row r="2328" spans="16:17">
      <c r="P2328" s="284"/>
      <c r="Q2328" s="284"/>
    </row>
    <row r="2329" spans="16:17">
      <c r="P2329" s="284"/>
      <c r="Q2329" s="284"/>
    </row>
    <row r="2330" spans="16:17">
      <c r="P2330" s="284"/>
      <c r="Q2330" s="284"/>
    </row>
    <row r="2331" spans="16:17">
      <c r="P2331" s="284"/>
      <c r="Q2331" s="284"/>
    </row>
    <row r="2332" spans="16:17">
      <c r="P2332" s="284"/>
      <c r="Q2332" s="284"/>
    </row>
    <row r="2333" spans="16:17">
      <c r="P2333" s="284"/>
      <c r="Q2333" s="284"/>
    </row>
    <row r="2334" spans="16:17">
      <c r="P2334" s="284"/>
      <c r="Q2334" s="284"/>
    </row>
    <row r="2335" spans="16:17">
      <c r="P2335" s="284"/>
      <c r="Q2335" s="284"/>
    </row>
    <row r="2336" spans="16:17">
      <c r="P2336" s="284"/>
      <c r="Q2336" s="284"/>
    </row>
    <row r="2337" spans="16:17">
      <c r="P2337" s="284"/>
      <c r="Q2337" s="284"/>
    </row>
    <row r="2338" spans="16:17">
      <c r="P2338" s="284"/>
      <c r="Q2338" s="284"/>
    </row>
    <row r="2339" spans="16:17">
      <c r="P2339" s="284"/>
      <c r="Q2339" s="284"/>
    </row>
    <row r="2340" spans="16:17">
      <c r="P2340" s="284"/>
      <c r="Q2340" s="284"/>
    </row>
    <row r="2341" spans="16:17">
      <c r="P2341" s="284"/>
      <c r="Q2341" s="284"/>
    </row>
    <row r="2342" spans="16:17">
      <c r="P2342" s="284"/>
      <c r="Q2342" s="284"/>
    </row>
    <row r="2343" spans="16:17">
      <c r="P2343" s="284"/>
      <c r="Q2343" s="284"/>
    </row>
    <row r="2344" spans="16:17">
      <c r="P2344" s="284"/>
      <c r="Q2344" s="284"/>
    </row>
    <row r="2345" spans="16:17">
      <c r="P2345" s="284"/>
      <c r="Q2345" s="284"/>
    </row>
    <row r="2346" spans="16:17">
      <c r="P2346" s="284"/>
      <c r="Q2346" s="284"/>
    </row>
    <row r="2347" spans="16:17">
      <c r="P2347" s="284"/>
      <c r="Q2347" s="284"/>
    </row>
    <row r="2348" spans="16:17">
      <c r="P2348" s="284"/>
      <c r="Q2348" s="284"/>
    </row>
    <row r="2349" spans="16:17">
      <c r="P2349" s="284"/>
      <c r="Q2349" s="284"/>
    </row>
    <row r="2350" spans="16:17">
      <c r="P2350" s="284"/>
      <c r="Q2350" s="284"/>
    </row>
    <row r="2351" spans="16:17">
      <c r="P2351" s="284"/>
      <c r="Q2351" s="284"/>
    </row>
    <row r="2352" spans="16:17">
      <c r="P2352" s="284"/>
      <c r="Q2352" s="284"/>
    </row>
    <row r="2353" spans="16:17">
      <c r="P2353" s="284"/>
      <c r="Q2353" s="284"/>
    </row>
    <row r="2354" spans="16:17">
      <c r="P2354" s="284"/>
      <c r="Q2354" s="284"/>
    </row>
    <row r="2355" spans="16:17">
      <c r="P2355" s="284"/>
      <c r="Q2355" s="284"/>
    </row>
    <row r="2356" spans="16:17">
      <c r="P2356" s="284"/>
      <c r="Q2356" s="284"/>
    </row>
    <row r="2357" spans="16:17">
      <c r="P2357" s="284"/>
      <c r="Q2357" s="284"/>
    </row>
    <row r="2358" spans="16:17">
      <c r="P2358" s="284"/>
      <c r="Q2358" s="284"/>
    </row>
    <row r="2359" spans="16:17">
      <c r="P2359" s="284"/>
      <c r="Q2359" s="284"/>
    </row>
    <row r="2360" spans="16:17">
      <c r="P2360" s="284"/>
      <c r="Q2360" s="284"/>
    </row>
    <row r="2361" spans="16:17">
      <c r="P2361" s="284"/>
      <c r="Q2361" s="284"/>
    </row>
    <row r="2362" spans="16:17">
      <c r="P2362" s="284"/>
      <c r="Q2362" s="284"/>
    </row>
    <row r="2363" spans="16:17">
      <c r="P2363" s="284"/>
      <c r="Q2363" s="284"/>
    </row>
    <row r="2364" spans="16:17">
      <c r="P2364" s="284"/>
      <c r="Q2364" s="284"/>
    </row>
    <row r="2365" spans="16:17">
      <c r="P2365" s="284"/>
      <c r="Q2365" s="284"/>
    </row>
    <row r="2366" spans="16:17">
      <c r="P2366" s="284"/>
      <c r="Q2366" s="284"/>
    </row>
    <row r="2367" spans="16:17">
      <c r="P2367" s="284"/>
      <c r="Q2367" s="284"/>
    </row>
    <row r="2368" spans="16:17">
      <c r="P2368" s="284"/>
      <c r="Q2368" s="284"/>
    </row>
    <row r="2369" spans="16:17">
      <c r="P2369" s="284"/>
      <c r="Q2369" s="284"/>
    </row>
    <row r="2370" spans="16:17">
      <c r="P2370" s="284"/>
      <c r="Q2370" s="284"/>
    </row>
    <row r="2371" spans="16:17">
      <c r="P2371" s="284"/>
      <c r="Q2371" s="284"/>
    </row>
    <row r="2372" spans="16:17">
      <c r="P2372" s="284"/>
      <c r="Q2372" s="284"/>
    </row>
    <row r="2373" spans="16:17">
      <c r="P2373" s="284"/>
      <c r="Q2373" s="284"/>
    </row>
    <row r="2374" spans="16:17">
      <c r="P2374" s="284"/>
      <c r="Q2374" s="284"/>
    </row>
    <row r="2375" spans="16:17">
      <c r="P2375" s="284"/>
      <c r="Q2375" s="284"/>
    </row>
    <row r="2376" spans="16:17">
      <c r="P2376" s="284"/>
      <c r="Q2376" s="284"/>
    </row>
    <row r="2377" spans="16:17">
      <c r="P2377" s="284"/>
      <c r="Q2377" s="284"/>
    </row>
    <row r="2378" spans="16:17">
      <c r="P2378" s="284"/>
      <c r="Q2378" s="284"/>
    </row>
    <row r="2379" spans="16:17">
      <c r="P2379" s="284"/>
      <c r="Q2379" s="284"/>
    </row>
    <row r="2380" spans="16:17">
      <c r="P2380" s="284"/>
      <c r="Q2380" s="284"/>
    </row>
    <row r="2381" spans="16:17">
      <c r="P2381" s="284"/>
      <c r="Q2381" s="284"/>
    </row>
    <row r="2382" spans="16:17">
      <c r="P2382" s="284"/>
      <c r="Q2382" s="284"/>
    </row>
    <row r="2383" spans="16:17">
      <c r="P2383" s="284"/>
      <c r="Q2383" s="284"/>
    </row>
    <row r="2384" spans="16:17">
      <c r="P2384" s="284"/>
      <c r="Q2384" s="284"/>
    </row>
    <row r="2385" spans="16:17">
      <c r="P2385" s="284"/>
      <c r="Q2385" s="284"/>
    </row>
    <row r="2386" spans="16:17">
      <c r="P2386" s="284"/>
      <c r="Q2386" s="284"/>
    </row>
    <row r="2387" spans="16:17">
      <c r="P2387" s="284"/>
      <c r="Q2387" s="284"/>
    </row>
    <row r="2388" spans="16:17">
      <c r="P2388" s="284"/>
      <c r="Q2388" s="284"/>
    </row>
    <row r="2389" spans="16:17">
      <c r="P2389" s="284"/>
      <c r="Q2389" s="284"/>
    </row>
    <row r="2390" spans="16:17">
      <c r="P2390" s="284"/>
      <c r="Q2390" s="284"/>
    </row>
    <row r="2391" spans="16:17">
      <c r="P2391" s="284"/>
      <c r="Q2391" s="284"/>
    </row>
    <row r="2392" spans="16:17">
      <c r="P2392" s="284"/>
      <c r="Q2392" s="284"/>
    </row>
    <row r="2393" spans="16:17">
      <c r="P2393" s="284"/>
      <c r="Q2393" s="284"/>
    </row>
    <row r="2394" spans="16:17">
      <c r="P2394" s="284"/>
      <c r="Q2394" s="284"/>
    </row>
    <row r="2395" spans="16:17">
      <c r="P2395" s="284"/>
      <c r="Q2395" s="284"/>
    </row>
    <row r="2396" spans="16:17">
      <c r="P2396" s="284"/>
      <c r="Q2396" s="284"/>
    </row>
    <row r="2397" spans="16:17">
      <c r="P2397" s="284"/>
      <c r="Q2397" s="284"/>
    </row>
    <row r="2398" spans="16:17">
      <c r="P2398" s="284"/>
      <c r="Q2398" s="284"/>
    </row>
    <row r="2399" spans="16:17">
      <c r="P2399" s="284"/>
      <c r="Q2399" s="284"/>
    </row>
    <row r="2400" spans="16:17">
      <c r="P2400" s="284"/>
      <c r="Q2400" s="284"/>
    </row>
    <row r="2401" spans="16:17">
      <c r="P2401" s="284"/>
      <c r="Q2401" s="284"/>
    </row>
    <row r="2402" spans="16:17">
      <c r="P2402" s="284"/>
      <c r="Q2402" s="284"/>
    </row>
    <row r="2403" spans="16:17">
      <c r="P2403" s="284"/>
      <c r="Q2403" s="284"/>
    </row>
    <row r="2404" spans="16:17">
      <c r="P2404" s="284"/>
      <c r="Q2404" s="284"/>
    </row>
    <row r="2405" spans="16:17">
      <c r="P2405" s="284"/>
      <c r="Q2405" s="284"/>
    </row>
    <row r="2406" spans="16:17">
      <c r="P2406" s="284"/>
      <c r="Q2406" s="284"/>
    </row>
    <row r="2407" spans="16:17">
      <c r="P2407" s="284"/>
      <c r="Q2407" s="284"/>
    </row>
    <row r="2408" spans="16:17">
      <c r="P2408" s="284"/>
      <c r="Q2408" s="284"/>
    </row>
    <row r="2409" spans="16:17">
      <c r="P2409" s="284"/>
      <c r="Q2409" s="284"/>
    </row>
    <row r="2410" spans="16:17">
      <c r="P2410" s="284"/>
      <c r="Q2410" s="284"/>
    </row>
    <row r="2411" spans="16:17">
      <c r="P2411" s="284"/>
      <c r="Q2411" s="284"/>
    </row>
    <row r="2412" spans="16:17">
      <c r="P2412" s="284"/>
      <c r="Q2412" s="284"/>
    </row>
    <row r="2413" spans="16:17">
      <c r="P2413" s="284"/>
      <c r="Q2413" s="284"/>
    </row>
    <row r="2414" spans="16:17">
      <c r="P2414" s="284"/>
      <c r="Q2414" s="284"/>
    </row>
    <row r="2415" spans="16:17">
      <c r="P2415" s="284"/>
      <c r="Q2415" s="284"/>
    </row>
    <row r="2416" spans="16:17">
      <c r="P2416" s="284"/>
      <c r="Q2416" s="284"/>
    </row>
    <row r="2417" spans="16:17">
      <c r="P2417" s="284"/>
      <c r="Q2417" s="284"/>
    </row>
    <row r="2418" spans="16:17">
      <c r="P2418" s="284"/>
      <c r="Q2418" s="284"/>
    </row>
    <row r="2419" spans="16:17">
      <c r="P2419" s="284"/>
      <c r="Q2419" s="284"/>
    </row>
    <row r="2420" spans="16:17">
      <c r="P2420" s="284"/>
      <c r="Q2420" s="284"/>
    </row>
    <row r="2421" spans="16:17">
      <c r="P2421" s="284"/>
      <c r="Q2421" s="284"/>
    </row>
    <row r="2422" spans="16:17">
      <c r="P2422" s="284"/>
      <c r="Q2422" s="284"/>
    </row>
    <row r="2423" spans="16:17">
      <c r="P2423" s="284"/>
      <c r="Q2423" s="284"/>
    </row>
    <row r="2424" spans="16:17">
      <c r="P2424" s="284"/>
      <c r="Q2424" s="284"/>
    </row>
    <row r="2425" spans="16:17">
      <c r="P2425" s="284"/>
      <c r="Q2425" s="284"/>
    </row>
    <row r="2426" spans="16:17">
      <c r="P2426" s="284"/>
      <c r="Q2426" s="284"/>
    </row>
    <row r="2427" spans="16:17">
      <c r="P2427" s="284"/>
      <c r="Q2427" s="284"/>
    </row>
    <row r="2428" spans="16:17">
      <c r="P2428" s="284"/>
      <c r="Q2428" s="284"/>
    </row>
    <row r="2429" spans="16:17">
      <c r="P2429" s="284"/>
      <c r="Q2429" s="284"/>
    </row>
    <row r="2430" spans="16:17">
      <c r="P2430" s="284"/>
      <c r="Q2430" s="284"/>
    </row>
    <row r="2431" spans="16:17">
      <c r="P2431" s="284"/>
      <c r="Q2431" s="284"/>
    </row>
    <row r="2432" spans="16:17">
      <c r="P2432" s="284"/>
      <c r="Q2432" s="284"/>
    </row>
    <row r="2433" spans="16:17">
      <c r="P2433" s="284"/>
      <c r="Q2433" s="284"/>
    </row>
    <row r="2434" spans="16:17">
      <c r="P2434" s="284"/>
      <c r="Q2434" s="284"/>
    </row>
    <row r="2435" spans="16:17">
      <c r="P2435" s="284"/>
      <c r="Q2435" s="284"/>
    </row>
    <row r="2436" spans="16:17">
      <c r="P2436" s="284"/>
      <c r="Q2436" s="284"/>
    </row>
    <row r="2437" spans="16:17">
      <c r="P2437" s="284"/>
      <c r="Q2437" s="284"/>
    </row>
    <row r="2438" spans="16:17">
      <c r="P2438" s="284"/>
      <c r="Q2438" s="284"/>
    </row>
    <row r="2439" spans="16:17">
      <c r="P2439" s="284"/>
      <c r="Q2439" s="284"/>
    </row>
    <row r="2440" spans="16:17">
      <c r="P2440" s="284"/>
      <c r="Q2440" s="284"/>
    </row>
    <row r="2441" spans="16:17">
      <c r="P2441" s="284"/>
      <c r="Q2441" s="284"/>
    </row>
    <row r="2442" spans="16:17">
      <c r="P2442" s="284"/>
      <c r="Q2442" s="284"/>
    </row>
    <row r="2443" spans="16:17">
      <c r="P2443" s="284"/>
      <c r="Q2443" s="284"/>
    </row>
    <row r="2444" spans="16:17">
      <c r="P2444" s="284"/>
      <c r="Q2444" s="284"/>
    </row>
    <row r="2445" spans="16:17">
      <c r="P2445" s="284"/>
      <c r="Q2445" s="284"/>
    </row>
    <row r="2446" spans="16:17">
      <c r="P2446" s="284"/>
      <c r="Q2446" s="284"/>
    </row>
    <row r="2447" spans="16:17">
      <c r="P2447" s="284"/>
      <c r="Q2447" s="284"/>
    </row>
    <row r="2448" spans="16:17">
      <c r="P2448" s="284"/>
      <c r="Q2448" s="284"/>
    </row>
    <row r="2449" spans="16:17">
      <c r="P2449" s="284"/>
      <c r="Q2449" s="284"/>
    </row>
    <row r="2450" spans="16:17">
      <c r="P2450" s="284"/>
      <c r="Q2450" s="284"/>
    </row>
    <row r="2451" spans="16:17">
      <c r="P2451" s="284"/>
      <c r="Q2451" s="284"/>
    </row>
    <row r="2452" spans="16:17">
      <c r="P2452" s="284"/>
      <c r="Q2452" s="284"/>
    </row>
    <row r="2453" spans="16:17">
      <c r="P2453" s="284"/>
      <c r="Q2453" s="284"/>
    </row>
    <row r="2454" spans="16:17">
      <c r="P2454" s="284"/>
      <c r="Q2454" s="284"/>
    </row>
    <row r="2455" spans="16:17">
      <c r="P2455" s="284"/>
      <c r="Q2455" s="284"/>
    </row>
    <row r="2456" spans="16:17">
      <c r="P2456" s="284"/>
      <c r="Q2456" s="284"/>
    </row>
    <row r="2457" spans="16:17">
      <c r="P2457" s="284"/>
      <c r="Q2457" s="284"/>
    </row>
    <row r="2458" spans="16:17">
      <c r="P2458" s="284"/>
      <c r="Q2458" s="284"/>
    </row>
    <row r="2459" spans="16:17">
      <c r="P2459" s="284"/>
      <c r="Q2459" s="284"/>
    </row>
    <row r="2460" spans="16:17">
      <c r="P2460" s="284"/>
      <c r="Q2460" s="284"/>
    </row>
    <row r="2461" spans="16:17">
      <c r="P2461" s="284"/>
      <c r="Q2461" s="284"/>
    </row>
    <row r="2462" spans="16:17">
      <c r="P2462" s="284"/>
      <c r="Q2462" s="284"/>
    </row>
    <row r="2463" spans="16:17">
      <c r="P2463" s="284"/>
      <c r="Q2463" s="284"/>
    </row>
    <row r="2464" spans="16:17">
      <c r="P2464" s="284"/>
      <c r="Q2464" s="284"/>
    </row>
    <row r="2465" spans="16:17">
      <c r="P2465" s="284"/>
      <c r="Q2465" s="284"/>
    </row>
    <row r="2466" spans="16:17">
      <c r="P2466" s="284"/>
      <c r="Q2466" s="284"/>
    </row>
    <row r="2467" spans="16:17">
      <c r="P2467" s="284"/>
      <c r="Q2467" s="284"/>
    </row>
    <row r="2468" spans="16:17">
      <c r="P2468" s="284"/>
      <c r="Q2468" s="284"/>
    </row>
    <row r="2469" spans="16:17">
      <c r="P2469" s="284"/>
      <c r="Q2469" s="284"/>
    </row>
    <row r="2470" spans="16:17">
      <c r="P2470" s="284"/>
      <c r="Q2470" s="284"/>
    </row>
    <row r="2471" spans="16:17">
      <c r="P2471" s="284"/>
      <c r="Q2471" s="284"/>
    </row>
    <row r="2472" spans="16:17">
      <c r="P2472" s="284"/>
      <c r="Q2472" s="284"/>
    </row>
    <row r="2473" spans="16:17">
      <c r="P2473" s="284"/>
      <c r="Q2473" s="284"/>
    </row>
    <row r="2474" spans="16:17">
      <c r="P2474" s="284"/>
      <c r="Q2474" s="284"/>
    </row>
    <row r="2475" spans="16:17">
      <c r="P2475" s="284"/>
      <c r="Q2475" s="284"/>
    </row>
    <row r="2476" spans="16:17">
      <c r="P2476" s="284"/>
      <c r="Q2476" s="284"/>
    </row>
    <row r="2477" spans="16:17">
      <c r="P2477" s="284"/>
      <c r="Q2477" s="284"/>
    </row>
    <row r="2478" spans="16:17">
      <c r="P2478" s="284"/>
      <c r="Q2478" s="284"/>
    </row>
    <row r="2479" spans="16:17">
      <c r="P2479" s="284"/>
      <c r="Q2479" s="284"/>
    </row>
    <row r="2480" spans="16:17">
      <c r="P2480" s="284"/>
      <c r="Q2480" s="284"/>
    </row>
    <row r="2481" spans="16:17">
      <c r="P2481" s="284"/>
      <c r="Q2481" s="284"/>
    </row>
    <row r="2482" spans="16:17">
      <c r="P2482" s="284"/>
      <c r="Q2482" s="284"/>
    </row>
    <row r="2483" spans="16:17">
      <c r="P2483" s="284"/>
      <c r="Q2483" s="284"/>
    </row>
    <row r="2484" spans="16:17">
      <c r="P2484" s="284"/>
      <c r="Q2484" s="284"/>
    </row>
    <row r="2485" spans="16:17">
      <c r="P2485" s="284"/>
      <c r="Q2485" s="284"/>
    </row>
    <row r="2486" spans="16:17">
      <c r="P2486" s="284"/>
      <c r="Q2486" s="284"/>
    </row>
    <row r="2487" spans="16:17">
      <c r="P2487" s="284"/>
      <c r="Q2487" s="284"/>
    </row>
    <row r="2488" spans="16:17">
      <c r="P2488" s="284"/>
      <c r="Q2488" s="284"/>
    </row>
    <row r="2489" spans="16:17">
      <c r="P2489" s="284"/>
      <c r="Q2489" s="284"/>
    </row>
    <row r="2490" spans="16:17">
      <c r="P2490" s="284"/>
      <c r="Q2490" s="284"/>
    </row>
    <row r="2491" spans="16:17">
      <c r="P2491" s="284"/>
      <c r="Q2491" s="284"/>
    </row>
    <row r="2492" spans="16:17">
      <c r="P2492" s="284"/>
      <c r="Q2492" s="284"/>
    </row>
    <row r="2493" spans="16:17">
      <c r="P2493" s="284"/>
      <c r="Q2493" s="284"/>
    </row>
    <row r="2494" spans="16:17">
      <c r="P2494" s="284"/>
      <c r="Q2494" s="284"/>
    </row>
    <row r="2495" spans="16:17">
      <c r="P2495" s="284"/>
      <c r="Q2495" s="284"/>
    </row>
    <row r="2496" spans="16:17">
      <c r="P2496" s="284"/>
      <c r="Q2496" s="284"/>
    </row>
    <row r="2497" spans="16:17">
      <c r="P2497" s="284"/>
      <c r="Q2497" s="284"/>
    </row>
    <row r="2498" spans="16:17">
      <c r="P2498" s="284"/>
      <c r="Q2498" s="284"/>
    </row>
    <row r="2499" spans="16:17">
      <c r="P2499" s="284"/>
      <c r="Q2499" s="284"/>
    </row>
    <row r="2500" spans="16:17">
      <c r="P2500" s="284"/>
      <c r="Q2500" s="284"/>
    </row>
    <row r="2501" spans="16:17">
      <c r="P2501" s="284"/>
      <c r="Q2501" s="284"/>
    </row>
    <row r="2502" spans="16:17">
      <c r="P2502" s="284"/>
      <c r="Q2502" s="284"/>
    </row>
    <row r="2503" spans="16:17">
      <c r="P2503" s="284"/>
      <c r="Q2503" s="284"/>
    </row>
    <row r="2504" spans="16:17">
      <c r="P2504" s="284"/>
      <c r="Q2504" s="284"/>
    </row>
  </sheetData>
  <protectedRanges>
    <protectedRange sqref="AD8:AJ8 R8:Y8" name="Range1_2_1_2"/>
    <protectedRange sqref="I8" name="Range1_2_2_1_1_1"/>
    <protectedRange sqref="F8" name="Range1_4_1_1"/>
    <protectedRange sqref="AU8:AW8" name="Range1_2_11_1_1"/>
    <protectedRange sqref="G10 G42" name="Range1_8_2_3_1"/>
    <protectedRange sqref="A11 A43" name="Range1_2_1_2_1_1_2"/>
    <protectedRange sqref="G21" name="Range1_6_2_2"/>
    <protectedRange sqref="AD22:AJ22 AN22:AQ22 R22:Y22 F22:G22" name="Range1_7_2_2_1_2"/>
    <protectedRange sqref="E22" name="Range1_2_1_1_4_1_2"/>
    <protectedRange sqref="BK23" name="Range1_1_1_2"/>
    <protectedRange sqref="E30" name="Range1_6_1_2_1"/>
    <protectedRange sqref="A12:C12 A44:C44" name="Range1_1_21_1_4"/>
    <protectedRange sqref="L8 J8" name="Range1_5_3_1_2_1_1"/>
    <protectedRange sqref="K8" name="Range1_36_1_1_2_1"/>
    <protectedRange sqref="O8" name="Range1_2_2_1_1_1_1_2_1"/>
    <protectedRange sqref="J13:L13 J45:L45" name="Range1_5_2_1_1_3_1"/>
  </protectedRanges>
  <dataConsolidate/>
  <mergeCells count="39">
    <mergeCell ref="AR4:AR5"/>
    <mergeCell ref="AK4:AM4"/>
    <mergeCell ref="AI4:AJ4"/>
    <mergeCell ref="AG4:AH4"/>
    <mergeCell ref="AE4:AF4"/>
    <mergeCell ref="AC4:AD4"/>
    <mergeCell ref="R2:AB3"/>
    <mergeCell ref="P2:Q4"/>
    <mergeCell ref="Z4:AB4"/>
    <mergeCell ref="X4:Y4"/>
    <mergeCell ref="V4:W4"/>
    <mergeCell ref="T4:U4"/>
    <mergeCell ref="R4:S4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N2:O3"/>
    <mergeCell ref="AX2:AX5"/>
    <mergeCell ref="AU3:AV4"/>
    <mergeCell ref="AW3:AW5"/>
    <mergeCell ref="K4:K5"/>
    <mergeCell ref="AQ4:AQ5"/>
    <mergeCell ref="AP4:AP5"/>
    <mergeCell ref="AO4:AO5"/>
    <mergeCell ref="AN4:AN5"/>
    <mergeCell ref="L4:L5"/>
    <mergeCell ref="M4:M5"/>
    <mergeCell ref="N4:N5"/>
    <mergeCell ref="O4:O5"/>
    <mergeCell ref="AS2:AT4"/>
    <mergeCell ref="AN2:AR3"/>
    <mergeCell ref="AC2:AM3"/>
  </mergeCells>
  <dataValidations count="7">
    <dataValidation type="list" allowBlank="1" showInputMessage="1" showErrorMessage="1" sqref="K6:K50">
      <formula1>"Fshat,Qytet"</formula1>
    </dataValidation>
    <dataValidation type="list" allowBlank="1" showInputMessage="1" showErrorMessage="1" sqref="J6:J50">
      <formula1>"Komunë,Bashki"</formula1>
    </dataValidation>
    <dataValidation type="list" allowBlank="1" showInputMessage="1" showErrorMessage="1" sqref="L6:L50">
      <formula1>"Publike,Private"</formula1>
    </dataValidation>
    <dataValidation showDropDown="1" showInputMessage="1" showErrorMessage="1" sqref="I34 I7 I9:I32 I36:I50"/>
    <dataValidation type="list" allowBlank="1" showInputMessage="1" showErrorMessage="1" sqref="O6:O61357 P52:Q61357">
      <formula1>"E Bashkuar me 9VJ,E Veçantë"</formula1>
    </dataValidation>
    <dataValidation type="list" allowBlank="1" showInputMessage="1" showErrorMessage="1" sqref="M51:M61357">
      <formula1>"Gjimnaz,Me kohe te shkurtuar,Tekniko-profesionale,Social-kulturore,Klase Pedagogjike,Klase Profesionale"</formula1>
    </dataValidation>
    <dataValidation type="list" allowBlank="1" showInputMessage="1" showErrorMessage="1" sqref="N51:N61357">
      <formula1>"2+1 Vjeçare,2+1+1 Vjeçare,2+2 Vjeçare,4 Vjecare,Artistike,Gjuhe e Huaj,Klasike,Koorespondence,Bilinguale,Natën,Pedagogjike,Sportive,Fetare"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J51"/>
  <sheetViews>
    <sheetView topLeftCell="D1" zoomScale="90" zoomScaleNormal="90" workbookViewId="0">
      <selection activeCell="O9" sqref="O9"/>
    </sheetView>
  </sheetViews>
  <sheetFormatPr defaultRowHeight="15.75"/>
  <cols>
    <col min="1" max="3" width="0" style="223" hidden="1" customWidth="1"/>
    <col min="4" max="4" width="21" style="223" customWidth="1"/>
    <col min="5" max="5" width="13.5703125" style="223" customWidth="1"/>
    <col min="6" max="6" width="9.28515625" style="223" customWidth="1"/>
    <col min="7" max="7" width="8.28515625" style="223" customWidth="1"/>
    <col min="8" max="9" width="11.140625" style="223" customWidth="1"/>
    <col min="10" max="10" width="8.85546875" style="223" customWidth="1"/>
    <col min="11" max="11" width="7.7109375" style="223" customWidth="1"/>
    <col min="12" max="12" width="8" style="223" customWidth="1"/>
    <col min="13" max="13" width="17.5703125" style="223" customWidth="1"/>
    <col min="14" max="14" width="14.5703125" style="223" customWidth="1"/>
    <col min="15" max="15" width="17.42578125" style="223" customWidth="1"/>
    <col min="16" max="99" width="8.7109375" style="317" customWidth="1"/>
    <col min="100" max="100" width="11.140625" style="318" customWidth="1"/>
    <col min="101" max="101" width="10.7109375" style="318" customWidth="1"/>
    <col min="102" max="102" width="10" style="318" customWidth="1"/>
    <col min="103" max="103" width="10.7109375" style="318" customWidth="1"/>
    <col min="104" max="104" width="9.140625" style="318"/>
    <col min="105" max="105" width="13" style="318" customWidth="1"/>
    <col min="106" max="111" width="9.140625" style="318"/>
    <col min="112" max="112" width="10" style="318" customWidth="1"/>
    <col min="113" max="113" width="9.140625" style="318"/>
    <col min="114" max="16384" width="9.140625" style="223"/>
  </cols>
  <sheetData>
    <row r="1" spans="1:114" ht="16.5" thickBot="1">
      <c r="A1" s="213" t="s">
        <v>166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7"/>
      <c r="CU1" s="294"/>
      <c r="CV1" s="710" t="s">
        <v>186</v>
      </c>
      <c r="CW1" s="711"/>
      <c r="CX1" s="711"/>
      <c r="CY1" s="711"/>
      <c r="CZ1" s="711"/>
      <c r="DA1" s="711"/>
      <c r="DB1" s="711"/>
      <c r="DC1" s="711"/>
      <c r="DD1" s="711"/>
      <c r="DE1" s="711"/>
      <c r="DF1" s="711"/>
      <c r="DG1" s="711"/>
      <c r="DH1" s="711"/>
      <c r="DI1" s="712"/>
    </row>
    <row r="2" spans="1:114" ht="15.75" customHeight="1" thickBot="1">
      <c r="A2" s="216" t="s">
        <v>167</v>
      </c>
      <c r="B2" s="215"/>
      <c r="C2" s="215"/>
      <c r="D2" s="215"/>
      <c r="E2" s="288" t="s">
        <v>292</v>
      </c>
      <c r="F2" s="215"/>
      <c r="G2" s="215"/>
      <c r="H2" s="215"/>
      <c r="I2" s="215"/>
      <c r="J2" s="217"/>
      <c r="K2" s="217"/>
      <c r="L2" s="217"/>
      <c r="M2" s="104"/>
      <c r="N2" s="104"/>
      <c r="O2" s="104"/>
      <c r="P2" s="289"/>
      <c r="Q2" s="28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19"/>
      <c r="BA2" s="719"/>
      <c r="BB2" s="719"/>
      <c r="BC2" s="719"/>
      <c r="BD2" s="719"/>
      <c r="BE2" s="719"/>
      <c r="BF2" s="719"/>
      <c r="BG2" s="719"/>
      <c r="BH2" s="719"/>
      <c r="BI2" s="719"/>
      <c r="BJ2" s="719"/>
      <c r="BK2" s="719"/>
      <c r="BL2" s="719"/>
      <c r="BM2" s="719"/>
      <c r="BN2" s="719"/>
      <c r="BO2" s="719"/>
      <c r="BP2" s="719"/>
      <c r="BQ2" s="719"/>
      <c r="BR2" s="719"/>
      <c r="BS2" s="719"/>
      <c r="BT2" s="719"/>
      <c r="BU2" s="719"/>
      <c r="BV2" s="719"/>
      <c r="BW2" s="719"/>
      <c r="BX2" s="719"/>
      <c r="BY2" s="719"/>
      <c r="BZ2" s="719"/>
      <c r="CA2" s="719"/>
      <c r="CB2" s="719"/>
      <c r="CC2" s="719"/>
      <c r="CD2" s="719"/>
      <c r="CE2" s="719"/>
      <c r="CF2" s="719"/>
      <c r="CG2" s="719"/>
      <c r="CH2" s="719"/>
      <c r="CI2" s="719"/>
      <c r="CJ2" s="719"/>
      <c r="CK2" s="719"/>
      <c r="CL2" s="719"/>
      <c r="CM2" s="719"/>
      <c r="CN2" s="719"/>
      <c r="CO2" s="719"/>
      <c r="CP2" s="719"/>
      <c r="CQ2" s="719"/>
      <c r="CR2" s="719"/>
      <c r="CS2" s="719"/>
      <c r="CT2" s="719"/>
      <c r="CU2" s="719"/>
      <c r="CV2" s="713"/>
      <c r="CW2" s="714"/>
      <c r="CX2" s="714"/>
      <c r="CY2" s="714"/>
      <c r="CZ2" s="714"/>
      <c r="DA2" s="714"/>
      <c r="DB2" s="714"/>
      <c r="DC2" s="714"/>
      <c r="DD2" s="714"/>
      <c r="DE2" s="714"/>
      <c r="DF2" s="714"/>
      <c r="DG2" s="714"/>
      <c r="DH2" s="714"/>
      <c r="DI2" s="715"/>
    </row>
    <row r="3" spans="1:114" ht="16.5" customHeight="1" thickBot="1">
      <c r="A3" s="290"/>
      <c r="B3" s="219"/>
      <c r="C3" s="219"/>
      <c r="D3" s="219"/>
      <c r="E3" s="219"/>
      <c r="F3" s="219"/>
      <c r="G3" s="219"/>
      <c r="H3" s="219"/>
      <c r="I3" s="219"/>
      <c r="J3" s="220"/>
      <c r="K3" s="220"/>
      <c r="L3" s="220"/>
      <c r="M3" s="104"/>
      <c r="N3" s="295"/>
      <c r="O3" s="296"/>
      <c r="P3" s="720" t="s">
        <v>272</v>
      </c>
      <c r="Q3" s="709"/>
      <c r="R3" s="721" t="s">
        <v>273</v>
      </c>
      <c r="S3" s="722"/>
      <c r="T3" s="722"/>
      <c r="U3" s="723"/>
      <c r="V3" s="721" t="s">
        <v>274</v>
      </c>
      <c r="W3" s="722"/>
      <c r="X3" s="722"/>
      <c r="Y3" s="722"/>
      <c r="Z3" s="722"/>
      <c r="AA3" s="723"/>
      <c r="AB3" s="721" t="s">
        <v>275</v>
      </c>
      <c r="AC3" s="722"/>
      <c r="AD3" s="722"/>
      <c r="AE3" s="722"/>
      <c r="AF3" s="722"/>
      <c r="AG3" s="722"/>
      <c r="AH3" s="722"/>
      <c r="AI3" s="723"/>
      <c r="AJ3" s="721" t="s">
        <v>280</v>
      </c>
      <c r="AK3" s="722"/>
      <c r="AL3" s="722"/>
      <c r="AM3" s="722"/>
      <c r="AN3" s="722"/>
      <c r="AO3" s="722"/>
      <c r="AP3" s="722"/>
      <c r="AQ3" s="722"/>
      <c r="AR3" s="721" t="s">
        <v>281</v>
      </c>
      <c r="AS3" s="722"/>
      <c r="AT3" s="722"/>
      <c r="AU3" s="722"/>
      <c r="AV3" s="722"/>
      <c r="AW3" s="722"/>
      <c r="AX3" s="722"/>
      <c r="AY3" s="722"/>
      <c r="AZ3" s="721" t="s">
        <v>282</v>
      </c>
      <c r="BA3" s="722"/>
      <c r="BB3" s="722"/>
      <c r="BC3" s="722"/>
      <c r="BD3" s="722"/>
      <c r="BE3" s="722"/>
      <c r="BF3" s="722"/>
      <c r="BG3" s="722"/>
      <c r="BH3" s="721" t="s">
        <v>283</v>
      </c>
      <c r="BI3" s="722"/>
      <c r="BJ3" s="722"/>
      <c r="BK3" s="722"/>
      <c r="BL3" s="722"/>
      <c r="BM3" s="722"/>
      <c r="BN3" s="722"/>
      <c r="BO3" s="722"/>
      <c r="BP3" s="721" t="s">
        <v>284</v>
      </c>
      <c r="BQ3" s="722"/>
      <c r="BR3" s="722"/>
      <c r="BS3" s="722"/>
      <c r="BT3" s="722"/>
      <c r="BU3" s="722"/>
      <c r="BV3" s="722"/>
      <c r="BW3" s="722"/>
      <c r="BX3" s="721" t="s">
        <v>285</v>
      </c>
      <c r="BY3" s="722"/>
      <c r="BZ3" s="722"/>
      <c r="CA3" s="722"/>
      <c r="CB3" s="722"/>
      <c r="CC3" s="722"/>
      <c r="CD3" s="722"/>
      <c r="CE3" s="722"/>
      <c r="CF3" s="721" t="s">
        <v>286</v>
      </c>
      <c r="CG3" s="722"/>
      <c r="CH3" s="722"/>
      <c r="CI3" s="722"/>
      <c r="CJ3" s="722"/>
      <c r="CK3" s="722"/>
      <c r="CL3" s="722"/>
      <c r="CM3" s="722"/>
      <c r="CN3" s="708" t="s">
        <v>287</v>
      </c>
      <c r="CO3" s="709"/>
      <c r="CP3" s="708" t="s">
        <v>288</v>
      </c>
      <c r="CQ3" s="709"/>
      <c r="CR3" s="708" t="s">
        <v>289</v>
      </c>
      <c r="CS3" s="709"/>
      <c r="CT3" s="708" t="s">
        <v>290</v>
      </c>
      <c r="CU3" s="720"/>
      <c r="CV3" s="716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8"/>
    </row>
    <row r="4" spans="1:114" ht="13.5" customHeight="1" thickBot="1">
      <c r="A4" s="661" t="s">
        <v>170</v>
      </c>
      <c r="B4" s="661" t="s">
        <v>171</v>
      </c>
      <c r="C4" s="661" t="s">
        <v>172</v>
      </c>
      <c r="D4" s="663" t="s">
        <v>101</v>
      </c>
      <c r="E4" s="665" t="s">
        <v>5</v>
      </c>
      <c r="F4" s="663" t="s">
        <v>6</v>
      </c>
      <c r="G4" s="663" t="s">
        <v>7</v>
      </c>
      <c r="H4" s="661" t="s">
        <v>8</v>
      </c>
      <c r="I4" s="661" t="s">
        <v>9</v>
      </c>
      <c r="J4" s="661" t="s">
        <v>10</v>
      </c>
      <c r="K4" s="661" t="s">
        <v>11</v>
      </c>
      <c r="L4" s="661" t="s">
        <v>12</v>
      </c>
      <c r="M4" s="661" t="s">
        <v>174</v>
      </c>
      <c r="N4" s="726" t="s">
        <v>175</v>
      </c>
      <c r="O4" s="727" t="s">
        <v>176</v>
      </c>
      <c r="P4" s="724" t="s">
        <v>177</v>
      </c>
      <c r="Q4" s="725"/>
      <c r="R4" s="724" t="s">
        <v>177</v>
      </c>
      <c r="S4" s="725"/>
      <c r="T4" s="724" t="s">
        <v>178</v>
      </c>
      <c r="U4" s="725"/>
      <c r="V4" s="724" t="s">
        <v>177</v>
      </c>
      <c r="W4" s="725"/>
      <c r="X4" s="724" t="s">
        <v>178</v>
      </c>
      <c r="Y4" s="725"/>
      <c r="Z4" s="724" t="s">
        <v>179</v>
      </c>
      <c r="AA4" s="725"/>
      <c r="AB4" s="724" t="s">
        <v>177</v>
      </c>
      <c r="AC4" s="725"/>
      <c r="AD4" s="724" t="s">
        <v>178</v>
      </c>
      <c r="AE4" s="725"/>
      <c r="AF4" s="724" t="s">
        <v>179</v>
      </c>
      <c r="AG4" s="725"/>
      <c r="AH4" s="724" t="s">
        <v>180</v>
      </c>
      <c r="AI4" s="725"/>
      <c r="AJ4" s="724" t="s">
        <v>177</v>
      </c>
      <c r="AK4" s="725"/>
      <c r="AL4" s="724" t="s">
        <v>178</v>
      </c>
      <c r="AM4" s="725"/>
      <c r="AN4" s="724" t="s">
        <v>179</v>
      </c>
      <c r="AO4" s="725"/>
      <c r="AP4" s="724" t="s">
        <v>180</v>
      </c>
      <c r="AQ4" s="725"/>
      <c r="AR4" s="724" t="s">
        <v>177</v>
      </c>
      <c r="AS4" s="725"/>
      <c r="AT4" s="724" t="s">
        <v>178</v>
      </c>
      <c r="AU4" s="725"/>
      <c r="AV4" s="724" t="s">
        <v>179</v>
      </c>
      <c r="AW4" s="725"/>
      <c r="AX4" s="724" t="s">
        <v>180</v>
      </c>
      <c r="AY4" s="725"/>
      <c r="AZ4" s="724" t="s">
        <v>177</v>
      </c>
      <c r="BA4" s="725"/>
      <c r="BB4" s="724" t="s">
        <v>178</v>
      </c>
      <c r="BC4" s="725"/>
      <c r="BD4" s="724" t="s">
        <v>179</v>
      </c>
      <c r="BE4" s="725"/>
      <c r="BF4" s="724" t="s">
        <v>180</v>
      </c>
      <c r="BG4" s="725"/>
      <c r="BH4" s="724" t="s">
        <v>177</v>
      </c>
      <c r="BI4" s="725"/>
      <c r="BJ4" s="724" t="s">
        <v>178</v>
      </c>
      <c r="BK4" s="725"/>
      <c r="BL4" s="724" t="s">
        <v>179</v>
      </c>
      <c r="BM4" s="725"/>
      <c r="BN4" s="724" t="s">
        <v>180</v>
      </c>
      <c r="BO4" s="725"/>
      <c r="BP4" s="724" t="s">
        <v>177</v>
      </c>
      <c r="BQ4" s="725"/>
      <c r="BR4" s="724" t="s">
        <v>178</v>
      </c>
      <c r="BS4" s="725"/>
      <c r="BT4" s="724" t="s">
        <v>179</v>
      </c>
      <c r="BU4" s="725"/>
      <c r="BV4" s="724" t="s">
        <v>180</v>
      </c>
      <c r="BW4" s="725"/>
      <c r="BX4" s="724" t="s">
        <v>177</v>
      </c>
      <c r="BY4" s="725"/>
      <c r="BZ4" s="724" t="s">
        <v>178</v>
      </c>
      <c r="CA4" s="725"/>
      <c r="CB4" s="724" t="s">
        <v>179</v>
      </c>
      <c r="CC4" s="725"/>
      <c r="CD4" s="724" t="s">
        <v>180</v>
      </c>
      <c r="CE4" s="725"/>
      <c r="CF4" s="724" t="s">
        <v>177</v>
      </c>
      <c r="CG4" s="725"/>
      <c r="CH4" s="724" t="s">
        <v>178</v>
      </c>
      <c r="CI4" s="725"/>
      <c r="CJ4" s="724" t="s">
        <v>179</v>
      </c>
      <c r="CK4" s="725"/>
      <c r="CL4" s="724" t="s">
        <v>180</v>
      </c>
      <c r="CM4" s="725"/>
      <c r="CN4" s="729" t="s">
        <v>187</v>
      </c>
      <c r="CO4" s="730"/>
      <c r="CP4" s="729" t="s">
        <v>187</v>
      </c>
      <c r="CQ4" s="730"/>
      <c r="CR4" s="729" t="s">
        <v>187</v>
      </c>
      <c r="CS4" s="730"/>
      <c r="CT4" s="729" t="s">
        <v>187</v>
      </c>
      <c r="CU4" s="730"/>
      <c r="CV4" s="297"/>
      <c r="CW4" s="297"/>
      <c r="CX4" s="297"/>
      <c r="CY4" s="297"/>
      <c r="CZ4" s="297"/>
      <c r="DA4" s="297"/>
      <c r="DB4" s="298"/>
      <c r="DC4" s="298"/>
      <c r="DD4" s="298"/>
      <c r="DE4" s="298"/>
      <c r="DF4" s="298"/>
      <c r="DG4" s="298"/>
      <c r="DH4" s="298"/>
      <c r="DI4" s="299"/>
    </row>
    <row r="5" spans="1:114" ht="19.5" customHeight="1" thickBot="1">
      <c r="A5" s="662"/>
      <c r="B5" s="662"/>
      <c r="C5" s="662"/>
      <c r="D5" s="664"/>
      <c r="E5" s="666"/>
      <c r="F5" s="664"/>
      <c r="G5" s="664"/>
      <c r="H5" s="662"/>
      <c r="I5" s="662"/>
      <c r="J5" s="662"/>
      <c r="K5" s="662"/>
      <c r="L5" s="662"/>
      <c r="M5" s="669"/>
      <c r="N5" s="662"/>
      <c r="O5" s="728"/>
      <c r="P5" s="300" t="s">
        <v>44</v>
      </c>
      <c r="Q5" s="300" t="s">
        <v>45</v>
      </c>
      <c r="R5" s="300" t="s">
        <v>44</v>
      </c>
      <c r="S5" s="300" t="s">
        <v>45</v>
      </c>
      <c r="T5" s="300" t="s">
        <v>44</v>
      </c>
      <c r="U5" s="300" t="s">
        <v>45</v>
      </c>
      <c r="V5" s="300" t="s">
        <v>44</v>
      </c>
      <c r="W5" s="300" t="s">
        <v>45</v>
      </c>
      <c r="X5" s="300" t="s">
        <v>44</v>
      </c>
      <c r="Y5" s="300" t="s">
        <v>45</v>
      </c>
      <c r="Z5" s="300" t="s">
        <v>44</v>
      </c>
      <c r="AA5" s="300" t="s">
        <v>45</v>
      </c>
      <c r="AB5" s="300" t="s">
        <v>44</v>
      </c>
      <c r="AC5" s="301" t="s">
        <v>45</v>
      </c>
      <c r="AD5" s="300" t="s">
        <v>44</v>
      </c>
      <c r="AE5" s="300" t="s">
        <v>45</v>
      </c>
      <c r="AF5" s="300" t="s">
        <v>44</v>
      </c>
      <c r="AG5" s="300" t="s">
        <v>45</v>
      </c>
      <c r="AH5" s="300" t="s">
        <v>44</v>
      </c>
      <c r="AI5" s="300" t="s">
        <v>45</v>
      </c>
      <c r="AJ5" s="300" t="s">
        <v>44</v>
      </c>
      <c r="AK5" s="300" t="s">
        <v>45</v>
      </c>
      <c r="AL5" s="300" t="s">
        <v>44</v>
      </c>
      <c r="AM5" s="300" t="s">
        <v>45</v>
      </c>
      <c r="AN5" s="300" t="s">
        <v>44</v>
      </c>
      <c r="AO5" s="301" t="s">
        <v>45</v>
      </c>
      <c r="AP5" s="300" t="s">
        <v>44</v>
      </c>
      <c r="AQ5" s="300" t="s">
        <v>45</v>
      </c>
      <c r="AR5" s="300" t="s">
        <v>44</v>
      </c>
      <c r="AS5" s="300" t="s">
        <v>45</v>
      </c>
      <c r="AT5" s="300" t="s">
        <v>44</v>
      </c>
      <c r="AU5" s="300" t="s">
        <v>45</v>
      </c>
      <c r="AV5" s="300" t="s">
        <v>44</v>
      </c>
      <c r="AW5" s="300" t="s">
        <v>45</v>
      </c>
      <c r="AX5" s="300" t="s">
        <v>44</v>
      </c>
      <c r="AY5" s="300" t="s">
        <v>45</v>
      </c>
      <c r="AZ5" s="300" t="s">
        <v>44</v>
      </c>
      <c r="BA5" s="300" t="s">
        <v>45</v>
      </c>
      <c r="BB5" s="300" t="s">
        <v>44</v>
      </c>
      <c r="BC5" s="300" t="s">
        <v>45</v>
      </c>
      <c r="BD5" s="300" t="s">
        <v>44</v>
      </c>
      <c r="BE5" s="300" t="s">
        <v>45</v>
      </c>
      <c r="BF5" s="300" t="s">
        <v>44</v>
      </c>
      <c r="BG5" s="300" t="s">
        <v>45</v>
      </c>
      <c r="BH5" s="300" t="s">
        <v>44</v>
      </c>
      <c r="BI5" s="300" t="s">
        <v>45</v>
      </c>
      <c r="BJ5" s="300" t="s">
        <v>44</v>
      </c>
      <c r="BK5" s="300" t="s">
        <v>45</v>
      </c>
      <c r="BL5" s="300" t="s">
        <v>44</v>
      </c>
      <c r="BM5" s="300" t="s">
        <v>45</v>
      </c>
      <c r="BN5" s="300" t="s">
        <v>44</v>
      </c>
      <c r="BO5" s="300" t="s">
        <v>45</v>
      </c>
      <c r="BP5" s="300" t="s">
        <v>44</v>
      </c>
      <c r="BQ5" s="300" t="s">
        <v>45</v>
      </c>
      <c r="BR5" s="300" t="s">
        <v>44</v>
      </c>
      <c r="BS5" s="300" t="s">
        <v>45</v>
      </c>
      <c r="BT5" s="300" t="s">
        <v>44</v>
      </c>
      <c r="BU5" s="300" t="s">
        <v>45</v>
      </c>
      <c r="BV5" s="300" t="s">
        <v>44</v>
      </c>
      <c r="BW5" s="300" t="s">
        <v>45</v>
      </c>
      <c r="BX5" s="300" t="s">
        <v>44</v>
      </c>
      <c r="BY5" s="300" t="s">
        <v>45</v>
      </c>
      <c r="BZ5" s="300" t="s">
        <v>44</v>
      </c>
      <c r="CA5" s="300" t="s">
        <v>45</v>
      </c>
      <c r="CB5" s="300" t="s">
        <v>44</v>
      </c>
      <c r="CC5" s="300" t="s">
        <v>45</v>
      </c>
      <c r="CD5" s="300" t="s">
        <v>44</v>
      </c>
      <c r="CE5" s="300" t="s">
        <v>45</v>
      </c>
      <c r="CF5" s="300" t="s">
        <v>44</v>
      </c>
      <c r="CG5" s="300" t="s">
        <v>45</v>
      </c>
      <c r="CH5" s="300" t="s">
        <v>44</v>
      </c>
      <c r="CI5" s="300" t="s">
        <v>45</v>
      </c>
      <c r="CJ5" s="300" t="s">
        <v>44</v>
      </c>
      <c r="CK5" s="300" t="s">
        <v>45</v>
      </c>
      <c r="CL5" s="300" t="s">
        <v>44</v>
      </c>
      <c r="CM5" s="300" t="s">
        <v>45</v>
      </c>
      <c r="CN5" s="300" t="s">
        <v>44</v>
      </c>
      <c r="CO5" s="300" t="s">
        <v>45</v>
      </c>
      <c r="CP5" s="300" t="s">
        <v>44</v>
      </c>
      <c r="CQ5" s="300" t="s">
        <v>45</v>
      </c>
      <c r="CR5" s="300" t="s">
        <v>44</v>
      </c>
      <c r="CS5" s="300" t="s">
        <v>45</v>
      </c>
      <c r="CT5" s="300" t="s">
        <v>44</v>
      </c>
      <c r="CU5" s="300" t="s">
        <v>45</v>
      </c>
      <c r="CV5" s="302" t="s">
        <v>188</v>
      </c>
      <c r="CW5" s="302" t="s">
        <v>189</v>
      </c>
      <c r="CX5" s="302" t="s">
        <v>190</v>
      </c>
      <c r="CY5" s="302" t="s">
        <v>191</v>
      </c>
      <c r="CZ5" s="302" t="s">
        <v>192</v>
      </c>
      <c r="DA5" s="302" t="s">
        <v>193</v>
      </c>
      <c r="DB5" s="303"/>
      <c r="DC5" s="302" t="s">
        <v>194</v>
      </c>
      <c r="DD5" s="302" t="s">
        <v>195</v>
      </c>
      <c r="DE5" s="302" t="s">
        <v>196</v>
      </c>
      <c r="DF5" s="302" t="s">
        <v>197</v>
      </c>
      <c r="DG5" s="302" t="s">
        <v>198</v>
      </c>
      <c r="DH5" s="302" t="s">
        <v>199</v>
      </c>
      <c r="DI5" s="304"/>
    </row>
    <row r="6" spans="1:114" s="249" customFormat="1" ht="14.1" customHeight="1">
      <c r="A6" s="234" t="s">
        <v>185</v>
      </c>
      <c r="B6" s="234" t="s">
        <v>185</v>
      </c>
      <c r="C6" s="269"/>
      <c r="D6" s="236" t="s">
        <v>1230</v>
      </c>
      <c r="E6" s="237" t="s">
        <v>806</v>
      </c>
      <c r="F6" s="236" t="s">
        <v>297</v>
      </c>
      <c r="G6" s="236" t="s">
        <v>297</v>
      </c>
      <c r="H6" s="236" t="s">
        <v>807</v>
      </c>
      <c r="I6" s="236" t="s">
        <v>807</v>
      </c>
      <c r="J6" s="236" t="s">
        <v>298</v>
      </c>
      <c r="K6" s="236" t="s">
        <v>299</v>
      </c>
      <c r="L6" s="236" t="s">
        <v>300</v>
      </c>
      <c r="M6" s="236" t="s">
        <v>808</v>
      </c>
      <c r="N6" s="236" t="s">
        <v>303</v>
      </c>
      <c r="O6" s="236" t="s">
        <v>809</v>
      </c>
      <c r="P6" s="305"/>
      <c r="Q6" s="305"/>
      <c r="R6" s="306">
        <v>190</v>
      </c>
      <c r="S6" s="306">
        <v>130</v>
      </c>
      <c r="T6" s="306"/>
      <c r="U6" s="306"/>
      <c r="V6" s="306">
        <v>82</v>
      </c>
      <c r="W6" s="306">
        <v>37</v>
      </c>
      <c r="X6" s="306">
        <v>89</v>
      </c>
      <c r="Y6" s="306">
        <v>60</v>
      </c>
      <c r="Z6" s="306"/>
      <c r="AA6" s="306"/>
      <c r="AB6" s="306"/>
      <c r="AC6" s="306"/>
      <c r="AD6" s="306">
        <v>100</v>
      </c>
      <c r="AE6" s="306">
        <v>43</v>
      </c>
      <c r="AF6" s="306">
        <v>100</v>
      </c>
      <c r="AG6" s="306">
        <v>60</v>
      </c>
      <c r="AH6" s="306"/>
      <c r="AI6" s="306"/>
      <c r="AJ6" s="306"/>
      <c r="AK6" s="306"/>
      <c r="AL6" s="306"/>
      <c r="AM6" s="306"/>
      <c r="AN6" s="306">
        <v>110</v>
      </c>
      <c r="AO6" s="306">
        <v>59</v>
      </c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7">
        <f t="shared" ref="CV6:CV50" si="0">SUM(P6+R6,V6,AB6,AJ6,AR6,AZ6,BH6,BP6,BX6,CF6)</f>
        <v>272</v>
      </c>
      <c r="CW6" s="307">
        <f>SUM(T6,X6,AD6,AL6,AT6,BB6,BJ6,BR6,BZ6,CH6)</f>
        <v>189</v>
      </c>
      <c r="CX6" s="307">
        <f>SUM(Z6,AF6,AN6,AV6,BD6,BL6,BT6,CB6,CJ6)</f>
        <v>210</v>
      </c>
      <c r="CY6" s="307">
        <f>SUM(AH6,AP6,AX6,BF6,BN6,BV6,CD6,CL6)</f>
        <v>0</v>
      </c>
      <c r="CZ6" s="307">
        <f>SUM(CN6,CP6,CR6,CT6)</f>
        <v>0</v>
      </c>
      <c r="DA6" s="307">
        <f>SUM(CV6:CZ6)</f>
        <v>671</v>
      </c>
      <c r="DB6" s="308" t="str">
        <f>IF('Regj. e Mesme Shtator, Nxenes'!Z6='Regj. e Mesme Shtator, Moshat'!DA6,"Mire","Gabim")</f>
        <v>Mire</v>
      </c>
      <c r="DC6" s="307">
        <f>Q6+S6+W6+AC6+AK6+AS6+BA6+BI6+BQ6+BY6+CG6</f>
        <v>167</v>
      </c>
      <c r="DD6" s="307">
        <f>U6+Y6+AE6+AM6+AU6+BC6+BK6+BS6+CA6+CI6</f>
        <v>103</v>
      </c>
      <c r="DE6" s="307">
        <f>AA6+AG6+AO6+AW6+BE6+BM6+BU6+CC6+CK6</f>
        <v>119</v>
      </c>
      <c r="DF6" s="307">
        <f>AI6+AQ6+AY6+BG6+BO6+BW6+CE6+CM6</f>
        <v>0</v>
      </c>
      <c r="DG6" s="307">
        <f>CO6+CQ6+CS6+CU6</f>
        <v>0</v>
      </c>
      <c r="DH6" s="307">
        <f>SUM(DC6:DG6)</f>
        <v>389</v>
      </c>
      <c r="DI6" s="308" t="str">
        <f>IF('Regj. e Mesme Shtator, Nxenes'!AA6='Regj. e Mesme Shtator, Moshat'!DH6,"Mire","Gabim")</f>
        <v>Mire</v>
      </c>
      <c r="DJ6" s="248"/>
    </row>
    <row r="7" spans="1:114" s="249" customFormat="1" ht="14.1" customHeight="1">
      <c r="A7" s="250"/>
      <c r="B7" s="250"/>
      <c r="C7" s="291"/>
      <c r="D7" s="221" t="s">
        <v>810</v>
      </c>
      <c r="E7" s="221" t="s">
        <v>806</v>
      </c>
      <c r="F7" s="222" t="s">
        <v>297</v>
      </c>
      <c r="G7" s="222" t="s">
        <v>297</v>
      </c>
      <c r="H7" s="222" t="s">
        <v>807</v>
      </c>
      <c r="I7" s="222" t="s">
        <v>807</v>
      </c>
      <c r="J7" s="222" t="s">
        <v>298</v>
      </c>
      <c r="K7" s="222" t="s">
        <v>299</v>
      </c>
      <c r="L7" s="222" t="s">
        <v>300</v>
      </c>
      <c r="M7" s="221" t="s">
        <v>811</v>
      </c>
      <c r="N7" s="221" t="s">
        <v>812</v>
      </c>
      <c r="O7" s="221" t="s">
        <v>809</v>
      </c>
      <c r="P7" s="309"/>
      <c r="Q7" s="309"/>
      <c r="R7" s="310">
        <v>20</v>
      </c>
      <c r="S7" s="310">
        <v>18</v>
      </c>
      <c r="T7" s="310"/>
      <c r="U7" s="310"/>
      <c r="V7" s="310">
        <v>23</v>
      </c>
      <c r="W7" s="310">
        <v>8</v>
      </c>
      <c r="X7" s="310">
        <v>14</v>
      </c>
      <c r="Y7" s="310">
        <v>14</v>
      </c>
      <c r="Z7" s="310"/>
      <c r="AA7" s="310"/>
      <c r="AB7" s="310"/>
      <c r="AC7" s="310"/>
      <c r="AD7" s="310">
        <v>13</v>
      </c>
      <c r="AE7" s="310">
        <v>8</v>
      </c>
      <c r="AF7" s="310">
        <v>17</v>
      </c>
      <c r="AG7" s="310">
        <v>14</v>
      </c>
      <c r="AH7" s="310"/>
      <c r="AI7" s="310"/>
      <c r="AJ7" s="310"/>
      <c r="AK7" s="310"/>
      <c r="AL7" s="310"/>
      <c r="AM7" s="310"/>
      <c r="AN7" s="310">
        <v>14</v>
      </c>
      <c r="AO7" s="310">
        <v>4</v>
      </c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1">
        <f t="shared" si="0"/>
        <v>43</v>
      </c>
      <c r="CW7" s="311">
        <f t="shared" ref="CW7:CW50" si="1">SUM(T7,X7,AD7,AL7,AT7,BB7,BJ7,BR7,BZ7,CH7)</f>
        <v>27</v>
      </c>
      <c r="CX7" s="311">
        <f t="shared" ref="CX7:CX50" si="2">SUM(Z7,AF7,AN7,AV7,BD7,BL7,BT7,CB7,CJ7)</f>
        <v>31</v>
      </c>
      <c r="CY7" s="311">
        <f t="shared" ref="CY7:CY50" si="3">SUM(AH7,AP7,AX7,BF7,BN7,BV7,CD7,CL7)</f>
        <v>0</v>
      </c>
      <c r="CZ7" s="311">
        <f t="shared" ref="CZ7:CZ50" si="4">SUM(CN7,CP7,CR7,CT7)</f>
        <v>0</v>
      </c>
      <c r="DA7" s="311">
        <f t="shared" ref="DA7:DA50" si="5">SUM(CV7:CZ7)</f>
        <v>101</v>
      </c>
      <c r="DB7" s="312" t="str">
        <f>IF('Regj. e Mesme Shtator, Nxenes'!Z7='Regj. e Mesme Shtator, Moshat'!DA7,"Mire","Gabim")</f>
        <v>Mire</v>
      </c>
      <c r="DC7" s="311">
        <f t="shared" ref="DC7:DC50" si="6">Q7+S7+W7+AC7+AK7+AS7+BA7+BI7+BQ7+BY7+CG7</f>
        <v>26</v>
      </c>
      <c r="DD7" s="311">
        <f t="shared" ref="DD7:DD50" si="7">U7+Y7+AE7+AM7+AU7+BC7+BK7+BS7+CA7+CI7</f>
        <v>22</v>
      </c>
      <c r="DE7" s="311">
        <f t="shared" ref="DE7:DE50" si="8">AA7+AG7+AO7+AW7+BE7+BM7+BU7+CC7+CK7</f>
        <v>18</v>
      </c>
      <c r="DF7" s="311">
        <f t="shared" ref="DF7:DF50" si="9">AI7+AQ7+AY7+BG7+BO7+BW7+CE7+CM7</f>
        <v>0</v>
      </c>
      <c r="DG7" s="311">
        <f t="shared" ref="DG7:DG50" si="10">CO7+CQ7+CS7+CU7</f>
        <v>0</v>
      </c>
      <c r="DH7" s="311">
        <f t="shared" ref="DH7:DH50" si="11">SUM(DC7:DG7)</f>
        <v>66</v>
      </c>
      <c r="DI7" s="312" t="str">
        <f>IF('Regj. e Mesme Shtator, Nxenes'!AA7='Regj. e Mesme Shtator, Moshat'!DH7,"Mire","Gabim")</f>
        <v>Mire</v>
      </c>
      <c r="DJ7" s="248"/>
    </row>
    <row r="8" spans="1:114" s="249" customFormat="1" ht="14.1" customHeight="1">
      <c r="A8" s="292"/>
      <c r="B8" s="292"/>
      <c r="C8" s="293"/>
      <c r="D8" s="221" t="s">
        <v>813</v>
      </c>
      <c r="E8" s="221" t="s">
        <v>814</v>
      </c>
      <c r="F8" s="261" t="s">
        <v>297</v>
      </c>
      <c r="G8" s="261" t="s">
        <v>297</v>
      </c>
      <c r="H8" s="221" t="s">
        <v>807</v>
      </c>
      <c r="I8" s="261" t="s">
        <v>807</v>
      </c>
      <c r="J8" s="261" t="s">
        <v>298</v>
      </c>
      <c r="K8" s="261" t="s">
        <v>299</v>
      </c>
      <c r="L8" s="261" t="s">
        <v>300</v>
      </c>
      <c r="M8" s="221" t="s">
        <v>811</v>
      </c>
      <c r="N8" s="221" t="s">
        <v>303</v>
      </c>
      <c r="O8" s="261" t="s">
        <v>809</v>
      </c>
      <c r="P8" s="309">
        <v>1</v>
      </c>
      <c r="Q8" s="309">
        <v>1</v>
      </c>
      <c r="R8" s="310">
        <v>296</v>
      </c>
      <c r="S8" s="310">
        <v>143</v>
      </c>
      <c r="T8" s="310"/>
      <c r="U8" s="310"/>
      <c r="V8" s="310">
        <v>8</v>
      </c>
      <c r="W8" s="310">
        <v>2</v>
      </c>
      <c r="X8" s="310">
        <v>145</v>
      </c>
      <c r="Y8" s="310">
        <v>74</v>
      </c>
      <c r="Z8" s="310"/>
      <c r="AA8" s="310"/>
      <c r="AB8" s="310"/>
      <c r="AC8" s="310"/>
      <c r="AD8" s="310">
        <v>137</v>
      </c>
      <c r="AE8" s="310">
        <v>73</v>
      </c>
      <c r="AF8" s="310">
        <v>180</v>
      </c>
      <c r="AG8" s="310">
        <v>127</v>
      </c>
      <c r="AH8" s="310"/>
      <c r="AI8" s="310"/>
      <c r="AJ8" s="310"/>
      <c r="AK8" s="310"/>
      <c r="AL8" s="310">
        <v>5</v>
      </c>
      <c r="AM8" s="310">
        <v>4</v>
      </c>
      <c r="AN8" s="310">
        <v>54</v>
      </c>
      <c r="AO8" s="310">
        <v>22</v>
      </c>
      <c r="AP8" s="310"/>
      <c r="AQ8" s="310"/>
      <c r="AR8" s="310"/>
      <c r="AS8" s="310"/>
      <c r="AT8" s="310"/>
      <c r="AU8" s="310"/>
      <c r="AV8" s="310">
        <v>1</v>
      </c>
      <c r="AW8" s="310">
        <v>1</v>
      </c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1">
        <f t="shared" si="0"/>
        <v>305</v>
      </c>
      <c r="CW8" s="311">
        <f t="shared" si="1"/>
        <v>287</v>
      </c>
      <c r="CX8" s="311">
        <f t="shared" si="2"/>
        <v>235</v>
      </c>
      <c r="CY8" s="311">
        <f t="shared" si="3"/>
        <v>0</v>
      </c>
      <c r="CZ8" s="311">
        <f t="shared" si="4"/>
        <v>0</v>
      </c>
      <c r="DA8" s="311">
        <f t="shared" si="5"/>
        <v>827</v>
      </c>
      <c r="DB8" s="312" t="str">
        <f>IF('Regj. e Mesme Shtator, Nxenes'!Z8='Regj. e Mesme Shtator, Moshat'!DA8,"Mire","Gabim")</f>
        <v>Mire</v>
      </c>
      <c r="DC8" s="311">
        <f t="shared" si="6"/>
        <v>146</v>
      </c>
      <c r="DD8" s="311">
        <f t="shared" si="7"/>
        <v>151</v>
      </c>
      <c r="DE8" s="311">
        <f t="shared" si="8"/>
        <v>150</v>
      </c>
      <c r="DF8" s="311">
        <f t="shared" si="9"/>
        <v>0</v>
      </c>
      <c r="DG8" s="311">
        <f t="shared" si="10"/>
        <v>0</v>
      </c>
      <c r="DH8" s="311">
        <f t="shared" si="11"/>
        <v>447</v>
      </c>
      <c r="DI8" s="312" t="str">
        <f>IF('Regj. e Mesme Shtator, Nxenes'!AA8='Regj. e Mesme Shtator, Moshat'!DH8,"Mire","Gabim")</f>
        <v>Mire</v>
      </c>
      <c r="DJ8" s="248"/>
    </row>
    <row r="9" spans="1:114" s="249" customFormat="1" ht="14.1" customHeight="1">
      <c r="A9" s="250"/>
      <c r="B9" s="250"/>
      <c r="C9" s="291"/>
      <c r="D9" s="221" t="s">
        <v>815</v>
      </c>
      <c r="E9" s="264" t="s">
        <v>816</v>
      </c>
      <c r="F9" s="221" t="s">
        <v>297</v>
      </c>
      <c r="G9" s="221" t="s">
        <v>297</v>
      </c>
      <c r="H9" s="222" t="s">
        <v>807</v>
      </c>
      <c r="I9" s="221" t="s">
        <v>807</v>
      </c>
      <c r="J9" s="222" t="s">
        <v>298</v>
      </c>
      <c r="K9" s="222" t="s">
        <v>299</v>
      </c>
      <c r="L9" s="222" t="s">
        <v>300</v>
      </c>
      <c r="M9" s="221" t="s">
        <v>811</v>
      </c>
      <c r="N9" s="221" t="s">
        <v>303</v>
      </c>
      <c r="O9" s="221" t="s">
        <v>809</v>
      </c>
      <c r="P9" s="309"/>
      <c r="Q9" s="309"/>
      <c r="R9" s="310">
        <v>201</v>
      </c>
      <c r="S9" s="310">
        <v>130</v>
      </c>
      <c r="T9" s="310"/>
      <c r="U9" s="310"/>
      <c r="V9" s="310">
        <v>21</v>
      </c>
      <c r="W9" s="310">
        <v>7</v>
      </c>
      <c r="X9" s="310">
        <v>198</v>
      </c>
      <c r="Y9" s="310">
        <v>122</v>
      </c>
      <c r="Z9" s="310"/>
      <c r="AA9" s="310"/>
      <c r="AB9" s="310"/>
      <c r="AC9" s="310"/>
      <c r="AD9" s="310">
        <v>12</v>
      </c>
      <c r="AE9" s="310">
        <v>7</v>
      </c>
      <c r="AF9" s="310">
        <v>191</v>
      </c>
      <c r="AG9" s="310">
        <v>115</v>
      </c>
      <c r="AH9" s="310"/>
      <c r="AI9" s="310"/>
      <c r="AJ9" s="310"/>
      <c r="AK9" s="310"/>
      <c r="AL9" s="310"/>
      <c r="AM9" s="310"/>
      <c r="AN9" s="310">
        <v>12</v>
      </c>
      <c r="AO9" s="310">
        <v>8</v>
      </c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1">
        <f t="shared" si="0"/>
        <v>222</v>
      </c>
      <c r="CW9" s="311">
        <f t="shared" si="1"/>
        <v>210</v>
      </c>
      <c r="CX9" s="311">
        <f t="shared" si="2"/>
        <v>203</v>
      </c>
      <c r="CY9" s="311">
        <f t="shared" si="3"/>
        <v>0</v>
      </c>
      <c r="CZ9" s="311">
        <f t="shared" si="4"/>
        <v>0</v>
      </c>
      <c r="DA9" s="311">
        <f t="shared" si="5"/>
        <v>635</v>
      </c>
      <c r="DB9" s="312" t="str">
        <f>IF('Regj. e Mesme Shtator, Nxenes'!Z9='Regj. e Mesme Shtator, Moshat'!DA9,"Mire","Gabim")</f>
        <v>Mire</v>
      </c>
      <c r="DC9" s="311">
        <f t="shared" si="6"/>
        <v>137</v>
      </c>
      <c r="DD9" s="311">
        <f t="shared" si="7"/>
        <v>129</v>
      </c>
      <c r="DE9" s="311">
        <f t="shared" si="8"/>
        <v>123</v>
      </c>
      <c r="DF9" s="311">
        <f t="shared" si="9"/>
        <v>0</v>
      </c>
      <c r="DG9" s="311">
        <f t="shared" si="10"/>
        <v>0</v>
      </c>
      <c r="DH9" s="311">
        <f t="shared" si="11"/>
        <v>389</v>
      </c>
      <c r="DI9" s="312" t="str">
        <f>IF('Regj. e Mesme Shtator, Nxenes'!AA9='Regj. e Mesme Shtator, Moshat'!DH9,"Mire","Gabim")</f>
        <v>Mire</v>
      </c>
      <c r="DJ9" s="248"/>
    </row>
    <row r="10" spans="1:114" s="249" customFormat="1" ht="14.1" customHeight="1">
      <c r="A10" s="250"/>
      <c r="B10" s="250"/>
      <c r="C10" s="291"/>
      <c r="D10" s="221" t="s">
        <v>817</v>
      </c>
      <c r="E10" s="221" t="s">
        <v>818</v>
      </c>
      <c r="F10" s="221" t="s">
        <v>297</v>
      </c>
      <c r="G10" s="221" t="s">
        <v>297</v>
      </c>
      <c r="H10" s="221" t="s">
        <v>807</v>
      </c>
      <c r="I10" s="221" t="s">
        <v>807</v>
      </c>
      <c r="J10" s="265" t="s">
        <v>298</v>
      </c>
      <c r="K10" s="265" t="s">
        <v>299</v>
      </c>
      <c r="L10" s="265" t="s">
        <v>300</v>
      </c>
      <c r="M10" s="221" t="s">
        <v>811</v>
      </c>
      <c r="N10" s="221" t="s">
        <v>303</v>
      </c>
      <c r="O10" s="221" t="s">
        <v>809</v>
      </c>
      <c r="P10" s="309"/>
      <c r="Q10" s="309"/>
      <c r="R10" s="310">
        <v>40</v>
      </c>
      <c r="S10" s="310">
        <v>8</v>
      </c>
      <c r="T10" s="310"/>
      <c r="U10" s="310"/>
      <c r="V10" s="310">
        <v>4</v>
      </c>
      <c r="W10" s="310">
        <v>0</v>
      </c>
      <c r="X10" s="310">
        <v>47</v>
      </c>
      <c r="Y10" s="310">
        <v>12</v>
      </c>
      <c r="Z10" s="310"/>
      <c r="AA10" s="310"/>
      <c r="AB10" s="310"/>
      <c r="AC10" s="310"/>
      <c r="AD10" s="310">
        <v>5</v>
      </c>
      <c r="AE10" s="310">
        <v>1</v>
      </c>
      <c r="AF10" s="310">
        <v>69</v>
      </c>
      <c r="AG10" s="310">
        <v>19</v>
      </c>
      <c r="AH10" s="310"/>
      <c r="AI10" s="310"/>
      <c r="AJ10" s="310"/>
      <c r="AK10" s="310"/>
      <c r="AL10" s="310"/>
      <c r="AM10" s="310"/>
      <c r="AN10" s="310">
        <v>9</v>
      </c>
      <c r="AO10" s="310">
        <v>2</v>
      </c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1">
        <f t="shared" si="0"/>
        <v>44</v>
      </c>
      <c r="CW10" s="311">
        <f t="shared" si="1"/>
        <v>52</v>
      </c>
      <c r="CX10" s="311">
        <f t="shared" si="2"/>
        <v>78</v>
      </c>
      <c r="CY10" s="311">
        <f t="shared" si="3"/>
        <v>0</v>
      </c>
      <c r="CZ10" s="311">
        <f t="shared" si="4"/>
        <v>0</v>
      </c>
      <c r="DA10" s="311">
        <f t="shared" si="5"/>
        <v>174</v>
      </c>
      <c r="DB10" s="312" t="str">
        <f>IF('Regj. e Mesme Shtator, Nxenes'!Z10='Regj. e Mesme Shtator, Moshat'!DA10,"Mire","Gabim")</f>
        <v>Mire</v>
      </c>
      <c r="DC10" s="311">
        <f t="shared" si="6"/>
        <v>8</v>
      </c>
      <c r="DD10" s="311">
        <f t="shared" si="7"/>
        <v>13</v>
      </c>
      <c r="DE10" s="311">
        <f t="shared" si="8"/>
        <v>21</v>
      </c>
      <c r="DF10" s="311">
        <f t="shared" si="9"/>
        <v>0</v>
      </c>
      <c r="DG10" s="311">
        <f t="shared" si="10"/>
        <v>0</v>
      </c>
      <c r="DH10" s="311">
        <f t="shared" si="11"/>
        <v>42</v>
      </c>
      <c r="DI10" s="312" t="str">
        <f>IF('Regj. e Mesme Shtator, Nxenes'!AA10='Regj. e Mesme Shtator, Moshat'!DH10,"Mire","Gabim")</f>
        <v>Mire</v>
      </c>
      <c r="DJ10" s="248"/>
    </row>
    <row r="11" spans="1:114" s="249" customFormat="1" ht="14.1" customHeight="1">
      <c r="A11" s="250"/>
      <c r="B11" s="250"/>
      <c r="C11" s="291"/>
      <c r="D11" s="221" t="s">
        <v>819</v>
      </c>
      <c r="E11" s="221" t="s">
        <v>818</v>
      </c>
      <c r="F11" s="221" t="s">
        <v>297</v>
      </c>
      <c r="G11" s="221" t="s">
        <v>297</v>
      </c>
      <c r="H11" s="222" t="s">
        <v>807</v>
      </c>
      <c r="I11" s="221" t="s">
        <v>807</v>
      </c>
      <c r="J11" s="265" t="s">
        <v>298</v>
      </c>
      <c r="K11" s="265" t="s">
        <v>299</v>
      </c>
      <c r="L11" s="265" t="s">
        <v>300</v>
      </c>
      <c r="M11" s="221" t="s">
        <v>820</v>
      </c>
      <c r="N11" s="221" t="s">
        <v>821</v>
      </c>
      <c r="O11" s="221" t="s">
        <v>809</v>
      </c>
      <c r="P11" s="309"/>
      <c r="Q11" s="309"/>
      <c r="R11" s="310">
        <v>26</v>
      </c>
      <c r="S11" s="310">
        <v>0</v>
      </c>
      <c r="T11" s="310"/>
      <c r="U11" s="310"/>
      <c r="V11" s="310">
        <v>3</v>
      </c>
      <c r="W11" s="310">
        <v>0</v>
      </c>
      <c r="X11" s="310">
        <v>28</v>
      </c>
      <c r="Y11" s="310">
        <v>0</v>
      </c>
      <c r="Z11" s="310"/>
      <c r="AA11" s="310"/>
      <c r="AB11" s="310"/>
      <c r="AC11" s="310"/>
      <c r="AD11" s="310">
        <v>4</v>
      </c>
      <c r="AE11" s="310">
        <v>0</v>
      </c>
      <c r="AF11" s="310">
        <v>27</v>
      </c>
      <c r="AG11" s="310">
        <v>0</v>
      </c>
      <c r="AH11" s="310"/>
      <c r="AI11" s="310"/>
      <c r="AJ11" s="310"/>
      <c r="AK11" s="310"/>
      <c r="AL11" s="310"/>
      <c r="AM11" s="310"/>
      <c r="AN11" s="310">
        <v>3</v>
      </c>
      <c r="AO11" s="310">
        <v>0</v>
      </c>
      <c r="AP11" s="310">
        <v>28</v>
      </c>
      <c r="AQ11" s="310">
        <v>0</v>
      </c>
      <c r="AR11" s="310"/>
      <c r="AS11" s="310"/>
      <c r="AT11" s="310"/>
      <c r="AU11" s="310"/>
      <c r="AV11" s="310"/>
      <c r="AW11" s="310"/>
      <c r="AX11" s="310">
        <v>4</v>
      </c>
      <c r="AY11" s="310">
        <v>0</v>
      </c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1">
        <f t="shared" si="0"/>
        <v>29</v>
      </c>
      <c r="CW11" s="311">
        <f t="shared" si="1"/>
        <v>32</v>
      </c>
      <c r="CX11" s="311">
        <f t="shared" si="2"/>
        <v>30</v>
      </c>
      <c r="CY11" s="311">
        <f t="shared" si="3"/>
        <v>32</v>
      </c>
      <c r="CZ11" s="311">
        <f t="shared" si="4"/>
        <v>0</v>
      </c>
      <c r="DA11" s="311">
        <f t="shared" si="5"/>
        <v>123</v>
      </c>
      <c r="DB11" s="312" t="str">
        <f>IF('Regj. e Mesme Shtator, Nxenes'!Z11='Regj. e Mesme Shtator, Moshat'!DA11,"Mire","Gabim")</f>
        <v>Mire</v>
      </c>
      <c r="DC11" s="311">
        <f t="shared" si="6"/>
        <v>0</v>
      </c>
      <c r="DD11" s="311">
        <f t="shared" si="7"/>
        <v>0</v>
      </c>
      <c r="DE11" s="311">
        <f t="shared" si="8"/>
        <v>0</v>
      </c>
      <c r="DF11" s="311">
        <f t="shared" si="9"/>
        <v>0</v>
      </c>
      <c r="DG11" s="311">
        <f t="shared" si="10"/>
        <v>0</v>
      </c>
      <c r="DH11" s="311">
        <f t="shared" si="11"/>
        <v>0</v>
      </c>
      <c r="DI11" s="312" t="str">
        <f>IF('Regj. e Mesme Shtator, Nxenes'!AA11='Regj. e Mesme Shtator, Moshat'!DH11,"Mire","Gabim")</f>
        <v>Mire</v>
      </c>
      <c r="DJ11" s="248"/>
    </row>
    <row r="12" spans="1:114" s="249" customFormat="1" ht="14.1" customHeight="1">
      <c r="A12" s="268"/>
      <c r="B12" s="268"/>
      <c r="C12" s="291"/>
      <c r="D12" s="221" t="s">
        <v>817</v>
      </c>
      <c r="E12" s="264" t="s">
        <v>818</v>
      </c>
      <c r="F12" s="221" t="s">
        <v>297</v>
      </c>
      <c r="G12" s="221" t="s">
        <v>297</v>
      </c>
      <c r="H12" s="221" t="s">
        <v>807</v>
      </c>
      <c r="I12" s="221" t="s">
        <v>807</v>
      </c>
      <c r="J12" s="222" t="s">
        <v>298</v>
      </c>
      <c r="K12" s="222" t="s">
        <v>299</v>
      </c>
      <c r="L12" s="222" t="s">
        <v>300</v>
      </c>
      <c r="M12" s="221" t="s">
        <v>811</v>
      </c>
      <c r="N12" s="221" t="s">
        <v>822</v>
      </c>
      <c r="O12" s="221" t="s">
        <v>809</v>
      </c>
      <c r="P12" s="309"/>
      <c r="Q12" s="309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>
        <v>6</v>
      </c>
      <c r="AC12" s="310">
        <v>2</v>
      </c>
      <c r="AD12" s="310"/>
      <c r="AE12" s="310"/>
      <c r="AF12" s="310"/>
      <c r="AG12" s="310"/>
      <c r="AH12" s="310"/>
      <c r="AI12" s="310"/>
      <c r="AJ12" s="310">
        <v>5</v>
      </c>
      <c r="AK12" s="310">
        <v>1</v>
      </c>
      <c r="AL12" s="310">
        <v>8</v>
      </c>
      <c r="AM12" s="310">
        <v>6</v>
      </c>
      <c r="AN12" s="310"/>
      <c r="AO12" s="310"/>
      <c r="AP12" s="310"/>
      <c r="AQ12" s="310"/>
      <c r="AR12" s="310">
        <v>8</v>
      </c>
      <c r="AS12" s="310">
        <v>3</v>
      </c>
      <c r="AT12" s="310">
        <v>5</v>
      </c>
      <c r="AU12" s="310">
        <v>0</v>
      </c>
      <c r="AV12" s="310">
        <v>16</v>
      </c>
      <c r="AW12" s="310">
        <v>5</v>
      </c>
      <c r="AX12" s="310"/>
      <c r="AY12" s="310"/>
      <c r="AZ12" s="310">
        <v>11</v>
      </c>
      <c r="BA12" s="310">
        <v>0</v>
      </c>
      <c r="BB12" s="310">
        <v>7</v>
      </c>
      <c r="BC12" s="310">
        <v>4</v>
      </c>
      <c r="BD12" s="310">
        <v>12</v>
      </c>
      <c r="BE12" s="310">
        <v>2</v>
      </c>
      <c r="BF12" s="310"/>
      <c r="BG12" s="310"/>
      <c r="BH12" s="310">
        <v>2</v>
      </c>
      <c r="BI12" s="310">
        <v>2</v>
      </c>
      <c r="BJ12" s="310">
        <v>10</v>
      </c>
      <c r="BK12" s="310">
        <v>4</v>
      </c>
      <c r="BL12" s="310">
        <v>23</v>
      </c>
      <c r="BM12" s="310">
        <v>14</v>
      </c>
      <c r="BN12" s="310"/>
      <c r="BO12" s="310"/>
      <c r="BP12" s="310">
        <v>4</v>
      </c>
      <c r="BQ12" s="310">
        <v>1</v>
      </c>
      <c r="BR12" s="310">
        <v>13</v>
      </c>
      <c r="BS12" s="310">
        <v>6</v>
      </c>
      <c r="BT12" s="310">
        <v>35</v>
      </c>
      <c r="BU12" s="310">
        <v>19</v>
      </c>
      <c r="BV12" s="310"/>
      <c r="BW12" s="310"/>
      <c r="BX12" s="310">
        <v>3</v>
      </c>
      <c r="BY12" s="310">
        <v>2</v>
      </c>
      <c r="BZ12" s="310">
        <v>6</v>
      </c>
      <c r="CA12" s="310">
        <v>4</v>
      </c>
      <c r="CB12" s="310">
        <v>34</v>
      </c>
      <c r="CC12" s="310">
        <v>21</v>
      </c>
      <c r="CD12" s="310"/>
      <c r="CE12" s="310"/>
      <c r="CF12" s="310">
        <v>7</v>
      </c>
      <c r="CG12" s="310">
        <v>3</v>
      </c>
      <c r="CH12" s="310">
        <v>11</v>
      </c>
      <c r="CI12" s="310">
        <v>6</v>
      </c>
      <c r="CJ12" s="310">
        <v>22</v>
      </c>
      <c r="CK12" s="310">
        <v>13</v>
      </c>
      <c r="CL12" s="310"/>
      <c r="CM12" s="310"/>
      <c r="CN12" s="310">
        <v>37</v>
      </c>
      <c r="CO12" s="310">
        <v>17</v>
      </c>
      <c r="CP12" s="310">
        <v>29</v>
      </c>
      <c r="CQ12" s="310">
        <v>9</v>
      </c>
      <c r="CR12" s="310">
        <v>14</v>
      </c>
      <c r="CS12" s="310">
        <v>5</v>
      </c>
      <c r="CT12" s="310">
        <v>6</v>
      </c>
      <c r="CU12" s="310">
        <v>0</v>
      </c>
      <c r="CV12" s="311">
        <f t="shared" si="0"/>
        <v>46</v>
      </c>
      <c r="CW12" s="311">
        <f t="shared" si="1"/>
        <v>60</v>
      </c>
      <c r="CX12" s="311">
        <f t="shared" si="2"/>
        <v>142</v>
      </c>
      <c r="CY12" s="311">
        <f t="shared" si="3"/>
        <v>0</v>
      </c>
      <c r="CZ12" s="311">
        <f t="shared" si="4"/>
        <v>86</v>
      </c>
      <c r="DA12" s="311">
        <f t="shared" si="5"/>
        <v>334</v>
      </c>
      <c r="DB12" s="312" t="str">
        <f>IF('Regj. e Mesme Shtator, Nxenes'!Z12='Regj. e Mesme Shtator, Moshat'!DA12,"Mire","Gabim")</f>
        <v>Mire</v>
      </c>
      <c r="DC12" s="311">
        <f t="shared" si="6"/>
        <v>14</v>
      </c>
      <c r="DD12" s="311">
        <f t="shared" si="7"/>
        <v>30</v>
      </c>
      <c r="DE12" s="311">
        <f t="shared" si="8"/>
        <v>74</v>
      </c>
      <c r="DF12" s="311">
        <f t="shared" si="9"/>
        <v>0</v>
      </c>
      <c r="DG12" s="311">
        <f t="shared" si="10"/>
        <v>31</v>
      </c>
      <c r="DH12" s="311">
        <f t="shared" si="11"/>
        <v>149</v>
      </c>
      <c r="DI12" s="312" t="str">
        <f>IF('Regj. e Mesme Shtator, Nxenes'!AA12='Regj. e Mesme Shtator, Moshat'!DH12,"Mire","Gabim")</f>
        <v>Mire</v>
      </c>
      <c r="DJ12" s="248"/>
    </row>
    <row r="13" spans="1:114" s="249" customFormat="1" ht="14.1" customHeight="1">
      <c r="A13" s="250"/>
      <c r="B13" s="250"/>
      <c r="C13" s="291"/>
      <c r="D13" s="221" t="s">
        <v>817</v>
      </c>
      <c r="E13" s="221" t="s">
        <v>818</v>
      </c>
      <c r="F13" s="221" t="s">
        <v>297</v>
      </c>
      <c r="G13" s="221" t="s">
        <v>297</v>
      </c>
      <c r="H13" s="222" t="s">
        <v>807</v>
      </c>
      <c r="I13" s="265" t="s">
        <v>807</v>
      </c>
      <c r="J13" s="222" t="s">
        <v>298</v>
      </c>
      <c r="K13" s="222" t="s">
        <v>299</v>
      </c>
      <c r="L13" s="222" t="s">
        <v>300</v>
      </c>
      <c r="M13" s="221" t="s">
        <v>823</v>
      </c>
      <c r="N13" s="221" t="s">
        <v>316</v>
      </c>
      <c r="O13" s="221" t="s">
        <v>809</v>
      </c>
      <c r="P13" s="309"/>
      <c r="Q13" s="309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>
        <v>21</v>
      </c>
      <c r="BG13" s="310">
        <v>9</v>
      </c>
      <c r="BH13" s="310"/>
      <c r="BI13" s="310"/>
      <c r="BJ13" s="310"/>
      <c r="BK13" s="310"/>
      <c r="BL13" s="310"/>
      <c r="BM13" s="310"/>
      <c r="BN13" s="310">
        <v>40</v>
      </c>
      <c r="BO13" s="310">
        <v>25</v>
      </c>
      <c r="BP13" s="310"/>
      <c r="BQ13" s="310"/>
      <c r="BR13" s="310"/>
      <c r="BS13" s="310"/>
      <c r="BT13" s="310"/>
      <c r="BU13" s="310"/>
      <c r="BV13" s="310">
        <v>41</v>
      </c>
      <c r="BW13" s="310">
        <v>15</v>
      </c>
      <c r="BX13" s="310"/>
      <c r="BY13" s="310"/>
      <c r="BZ13" s="310"/>
      <c r="CA13" s="310"/>
      <c r="CB13" s="310"/>
      <c r="CC13" s="310"/>
      <c r="CD13" s="310">
        <v>78</v>
      </c>
      <c r="CE13" s="310">
        <v>0</v>
      </c>
      <c r="CF13" s="310"/>
      <c r="CG13" s="310"/>
      <c r="CH13" s="310"/>
      <c r="CI13" s="310"/>
      <c r="CJ13" s="310"/>
      <c r="CK13" s="310"/>
      <c r="CL13" s="310">
        <v>31</v>
      </c>
      <c r="CM13" s="310">
        <v>25</v>
      </c>
      <c r="CN13" s="310">
        <v>82</v>
      </c>
      <c r="CO13" s="310">
        <v>25</v>
      </c>
      <c r="CP13" s="310">
        <v>27</v>
      </c>
      <c r="CQ13" s="310">
        <v>15</v>
      </c>
      <c r="CR13" s="310">
        <v>39</v>
      </c>
      <c r="CS13" s="310">
        <v>25</v>
      </c>
      <c r="CT13" s="310">
        <v>43</v>
      </c>
      <c r="CU13" s="310">
        <v>20</v>
      </c>
      <c r="CV13" s="311">
        <f t="shared" si="0"/>
        <v>0</v>
      </c>
      <c r="CW13" s="311">
        <f t="shared" si="1"/>
        <v>0</v>
      </c>
      <c r="CX13" s="311">
        <f t="shared" si="2"/>
        <v>0</v>
      </c>
      <c r="CY13" s="311">
        <f t="shared" si="3"/>
        <v>211</v>
      </c>
      <c r="CZ13" s="311">
        <f t="shared" si="4"/>
        <v>191</v>
      </c>
      <c r="DA13" s="311">
        <f t="shared" si="5"/>
        <v>402</v>
      </c>
      <c r="DB13" s="312" t="str">
        <f>IF('Regj. e Mesme Shtator, Nxenes'!Z13='Regj. e Mesme Shtator, Moshat'!DA13,"Mire","Gabim")</f>
        <v>Mire</v>
      </c>
      <c r="DC13" s="311">
        <f t="shared" si="6"/>
        <v>0</v>
      </c>
      <c r="DD13" s="311">
        <f t="shared" si="7"/>
        <v>0</v>
      </c>
      <c r="DE13" s="311">
        <f t="shared" si="8"/>
        <v>0</v>
      </c>
      <c r="DF13" s="311">
        <f t="shared" si="9"/>
        <v>74</v>
      </c>
      <c r="DG13" s="311">
        <f t="shared" si="10"/>
        <v>85</v>
      </c>
      <c r="DH13" s="311">
        <f t="shared" si="11"/>
        <v>159</v>
      </c>
      <c r="DI13" s="312" t="str">
        <f>IF('Regj. e Mesme Shtator, Nxenes'!AA13='Regj. e Mesme Shtator, Moshat'!DH13,"Mire","Gabim")</f>
        <v>Mire</v>
      </c>
      <c r="DJ13" s="248"/>
    </row>
    <row r="14" spans="1:114" s="249" customFormat="1" ht="14.1" customHeight="1">
      <c r="A14" s="250"/>
      <c r="B14" s="250"/>
      <c r="C14" s="291"/>
      <c r="D14" s="221" t="s">
        <v>824</v>
      </c>
      <c r="E14" s="221" t="s">
        <v>825</v>
      </c>
      <c r="F14" s="221" t="s">
        <v>297</v>
      </c>
      <c r="G14" s="221" t="s">
        <v>297</v>
      </c>
      <c r="H14" s="221" t="s">
        <v>807</v>
      </c>
      <c r="I14" s="221" t="s">
        <v>807</v>
      </c>
      <c r="J14" s="222" t="s">
        <v>298</v>
      </c>
      <c r="K14" s="222" t="s">
        <v>299</v>
      </c>
      <c r="L14" s="222" t="s">
        <v>300</v>
      </c>
      <c r="M14" s="221" t="s">
        <v>826</v>
      </c>
      <c r="N14" s="221" t="s">
        <v>821</v>
      </c>
      <c r="O14" s="221" t="s">
        <v>809</v>
      </c>
      <c r="P14" s="309"/>
      <c r="Q14" s="309"/>
      <c r="R14" s="310">
        <v>121</v>
      </c>
      <c r="S14" s="310">
        <v>0</v>
      </c>
      <c r="T14" s="310"/>
      <c r="U14" s="310"/>
      <c r="V14" s="310">
        <v>30</v>
      </c>
      <c r="W14" s="310">
        <v>0</v>
      </c>
      <c r="X14" s="310">
        <v>41</v>
      </c>
      <c r="Y14" s="310">
        <v>0</v>
      </c>
      <c r="Z14" s="310"/>
      <c r="AA14" s="310"/>
      <c r="AB14" s="310"/>
      <c r="AC14" s="310"/>
      <c r="AD14" s="310">
        <v>32</v>
      </c>
      <c r="AE14" s="310">
        <v>0</v>
      </c>
      <c r="AF14" s="310">
        <v>38</v>
      </c>
      <c r="AG14" s="310">
        <v>0</v>
      </c>
      <c r="AH14" s="310"/>
      <c r="AI14" s="310"/>
      <c r="AJ14" s="310"/>
      <c r="AK14" s="310"/>
      <c r="AL14" s="310"/>
      <c r="AM14" s="310"/>
      <c r="AN14" s="310">
        <v>41</v>
      </c>
      <c r="AO14" s="310">
        <v>0</v>
      </c>
      <c r="AP14" s="310">
        <v>48</v>
      </c>
      <c r="AQ14" s="310">
        <v>0</v>
      </c>
      <c r="AR14" s="310"/>
      <c r="AS14" s="310"/>
      <c r="AT14" s="310"/>
      <c r="AU14" s="310"/>
      <c r="AV14" s="310"/>
      <c r="AW14" s="310"/>
      <c r="AX14" s="310">
        <v>38</v>
      </c>
      <c r="AY14" s="310">
        <v>0</v>
      </c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1">
        <f t="shared" si="0"/>
        <v>151</v>
      </c>
      <c r="CW14" s="311">
        <f t="shared" si="1"/>
        <v>73</v>
      </c>
      <c r="CX14" s="311">
        <f t="shared" si="2"/>
        <v>79</v>
      </c>
      <c r="CY14" s="311">
        <f t="shared" si="3"/>
        <v>86</v>
      </c>
      <c r="CZ14" s="311">
        <f t="shared" si="4"/>
        <v>0</v>
      </c>
      <c r="DA14" s="311">
        <f t="shared" si="5"/>
        <v>389</v>
      </c>
      <c r="DB14" s="312" t="str">
        <f>IF('Regj. e Mesme Shtator, Nxenes'!Z14='Regj. e Mesme Shtator, Moshat'!DA14,"Mire","Gabim")</f>
        <v>Mire</v>
      </c>
      <c r="DC14" s="311">
        <f t="shared" si="6"/>
        <v>0</v>
      </c>
      <c r="DD14" s="311">
        <f t="shared" si="7"/>
        <v>0</v>
      </c>
      <c r="DE14" s="311">
        <f t="shared" si="8"/>
        <v>0</v>
      </c>
      <c r="DF14" s="311">
        <f t="shared" si="9"/>
        <v>0</v>
      </c>
      <c r="DG14" s="311">
        <f t="shared" si="10"/>
        <v>0</v>
      </c>
      <c r="DH14" s="311">
        <f t="shared" si="11"/>
        <v>0</v>
      </c>
      <c r="DI14" s="312" t="str">
        <f>IF('Regj. e Mesme Shtator, Nxenes'!AA14='Regj. e Mesme Shtator, Moshat'!DH14,"Mire","Gabim")</f>
        <v>Mire</v>
      </c>
      <c r="DJ14" s="248"/>
    </row>
    <row r="15" spans="1:114" s="249" customFormat="1" ht="14.1" customHeight="1">
      <c r="A15" s="250"/>
      <c r="B15" s="250"/>
      <c r="C15" s="291"/>
      <c r="D15" s="221" t="s">
        <v>824</v>
      </c>
      <c r="E15" s="221" t="s">
        <v>825</v>
      </c>
      <c r="F15" s="221" t="s">
        <v>297</v>
      </c>
      <c r="G15" s="221" t="s">
        <v>297</v>
      </c>
      <c r="H15" s="222" t="s">
        <v>807</v>
      </c>
      <c r="I15" s="221" t="s">
        <v>807</v>
      </c>
      <c r="J15" s="222" t="s">
        <v>298</v>
      </c>
      <c r="K15" s="222" t="s">
        <v>299</v>
      </c>
      <c r="L15" s="222" t="s">
        <v>300</v>
      </c>
      <c r="M15" s="221" t="s">
        <v>826</v>
      </c>
      <c r="N15" s="221" t="s">
        <v>827</v>
      </c>
      <c r="O15" s="221" t="s">
        <v>809</v>
      </c>
      <c r="P15" s="309"/>
      <c r="Q15" s="309"/>
      <c r="R15" s="310"/>
      <c r="S15" s="310"/>
      <c r="T15" s="310"/>
      <c r="U15" s="310"/>
      <c r="V15" s="310"/>
      <c r="W15" s="310"/>
      <c r="X15" s="310">
        <v>11</v>
      </c>
      <c r="Y15" s="310">
        <v>0</v>
      </c>
      <c r="Z15" s="310"/>
      <c r="AA15" s="310"/>
      <c r="AB15" s="310"/>
      <c r="AC15" s="310"/>
      <c r="AD15" s="310">
        <v>9</v>
      </c>
      <c r="AE15" s="310">
        <v>0</v>
      </c>
      <c r="AF15" s="310">
        <v>14</v>
      </c>
      <c r="AG15" s="310">
        <v>0</v>
      </c>
      <c r="AH15" s="310"/>
      <c r="AI15" s="310"/>
      <c r="AJ15" s="310"/>
      <c r="AK15" s="310"/>
      <c r="AL15" s="310"/>
      <c r="AM15" s="310"/>
      <c r="AN15" s="310">
        <v>6</v>
      </c>
      <c r="AO15" s="310">
        <v>0</v>
      </c>
      <c r="AP15" s="310">
        <v>8</v>
      </c>
      <c r="AQ15" s="310">
        <v>0</v>
      </c>
      <c r="AR15" s="310"/>
      <c r="AS15" s="310"/>
      <c r="AT15" s="310"/>
      <c r="AU15" s="310"/>
      <c r="AV15" s="310"/>
      <c r="AW15" s="310"/>
      <c r="AX15" s="310">
        <v>4</v>
      </c>
      <c r="AY15" s="310">
        <v>0</v>
      </c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1">
        <f t="shared" si="0"/>
        <v>0</v>
      </c>
      <c r="CW15" s="311">
        <f t="shared" si="1"/>
        <v>20</v>
      </c>
      <c r="CX15" s="311">
        <f t="shared" si="2"/>
        <v>20</v>
      </c>
      <c r="CY15" s="311">
        <f t="shared" si="3"/>
        <v>12</v>
      </c>
      <c r="CZ15" s="311">
        <f t="shared" si="4"/>
        <v>0</v>
      </c>
      <c r="DA15" s="311">
        <f t="shared" si="5"/>
        <v>52</v>
      </c>
      <c r="DB15" s="312" t="str">
        <f>IF('Regj. e Mesme Shtator, Nxenes'!Z15='Regj. e Mesme Shtator, Moshat'!DA15,"Mire","Gabim")</f>
        <v>Mire</v>
      </c>
      <c r="DC15" s="311">
        <f t="shared" si="6"/>
        <v>0</v>
      </c>
      <c r="DD15" s="311">
        <f t="shared" si="7"/>
        <v>0</v>
      </c>
      <c r="DE15" s="311">
        <f t="shared" si="8"/>
        <v>0</v>
      </c>
      <c r="DF15" s="311">
        <f t="shared" si="9"/>
        <v>0</v>
      </c>
      <c r="DG15" s="311">
        <f t="shared" si="10"/>
        <v>0</v>
      </c>
      <c r="DH15" s="311">
        <f t="shared" si="11"/>
        <v>0</v>
      </c>
      <c r="DI15" s="312" t="str">
        <f>IF('Regj. e Mesme Shtator, Nxenes'!AA15='Regj. e Mesme Shtator, Moshat'!DH15,"Mire","Gabim")</f>
        <v>Mire</v>
      </c>
      <c r="DJ15" s="248"/>
    </row>
    <row r="16" spans="1:114" s="249" customFormat="1" ht="14.1" customHeight="1">
      <c r="A16" s="250"/>
      <c r="B16" s="250"/>
      <c r="C16" s="291"/>
      <c r="D16" s="221" t="s">
        <v>828</v>
      </c>
      <c r="E16" s="221" t="s">
        <v>829</v>
      </c>
      <c r="F16" s="221" t="s">
        <v>297</v>
      </c>
      <c r="G16" s="221" t="s">
        <v>297</v>
      </c>
      <c r="H16" s="221" t="s">
        <v>807</v>
      </c>
      <c r="I16" s="221" t="s">
        <v>807</v>
      </c>
      <c r="J16" s="222" t="s">
        <v>298</v>
      </c>
      <c r="K16" s="222" t="s">
        <v>299</v>
      </c>
      <c r="L16" s="222" t="s">
        <v>300</v>
      </c>
      <c r="M16" s="221" t="s">
        <v>826</v>
      </c>
      <c r="N16" s="221" t="s">
        <v>821</v>
      </c>
      <c r="O16" s="221" t="s">
        <v>809</v>
      </c>
      <c r="P16" s="309"/>
      <c r="Q16" s="309"/>
      <c r="R16" s="310">
        <v>4</v>
      </c>
      <c r="S16" s="310">
        <v>0</v>
      </c>
      <c r="T16" s="310"/>
      <c r="U16" s="310"/>
      <c r="V16" s="310">
        <v>2</v>
      </c>
      <c r="W16" s="310">
        <v>0</v>
      </c>
      <c r="X16" s="310">
        <v>7</v>
      </c>
      <c r="Y16" s="310">
        <v>0</v>
      </c>
      <c r="Z16" s="310"/>
      <c r="AA16" s="310"/>
      <c r="AB16" s="310"/>
      <c r="AC16" s="310"/>
      <c r="AD16" s="310">
        <v>9</v>
      </c>
      <c r="AE16" s="310">
        <v>0</v>
      </c>
      <c r="AF16" s="310">
        <v>8</v>
      </c>
      <c r="AG16" s="310">
        <v>0</v>
      </c>
      <c r="AH16" s="310"/>
      <c r="AI16" s="310"/>
      <c r="AJ16" s="310">
        <v>1</v>
      </c>
      <c r="AK16" s="310">
        <v>0</v>
      </c>
      <c r="AL16" s="310"/>
      <c r="AM16" s="310"/>
      <c r="AN16" s="310">
        <v>5</v>
      </c>
      <c r="AO16" s="310">
        <v>0</v>
      </c>
      <c r="AP16" s="310">
        <v>8</v>
      </c>
      <c r="AQ16" s="310">
        <v>0</v>
      </c>
      <c r="AR16" s="310"/>
      <c r="AS16" s="310"/>
      <c r="AT16" s="310">
        <v>1</v>
      </c>
      <c r="AU16" s="310">
        <v>0</v>
      </c>
      <c r="AV16" s="310">
        <v>5</v>
      </c>
      <c r="AW16" s="310">
        <v>0</v>
      </c>
      <c r="AX16" s="310">
        <v>5</v>
      </c>
      <c r="AY16" s="310">
        <v>0</v>
      </c>
      <c r="AZ16" s="310"/>
      <c r="BA16" s="310"/>
      <c r="BB16" s="310"/>
      <c r="BC16" s="310"/>
      <c r="BD16" s="310"/>
      <c r="BE16" s="310"/>
      <c r="BF16" s="310">
        <v>1</v>
      </c>
      <c r="BG16" s="310">
        <v>0</v>
      </c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1">
        <f t="shared" si="0"/>
        <v>7</v>
      </c>
      <c r="CW16" s="311">
        <f t="shared" si="1"/>
        <v>17</v>
      </c>
      <c r="CX16" s="311">
        <f t="shared" si="2"/>
        <v>18</v>
      </c>
      <c r="CY16" s="311">
        <f t="shared" si="3"/>
        <v>14</v>
      </c>
      <c r="CZ16" s="311">
        <f t="shared" si="4"/>
        <v>0</v>
      </c>
      <c r="DA16" s="311">
        <f t="shared" si="5"/>
        <v>56</v>
      </c>
      <c r="DB16" s="312" t="str">
        <f>IF('Regj. e Mesme Shtator, Nxenes'!Z16='Regj. e Mesme Shtator, Moshat'!DA16,"Mire","Gabim")</f>
        <v>Mire</v>
      </c>
      <c r="DC16" s="311">
        <f t="shared" si="6"/>
        <v>0</v>
      </c>
      <c r="DD16" s="311">
        <f t="shared" si="7"/>
        <v>0</v>
      </c>
      <c r="DE16" s="311">
        <f t="shared" si="8"/>
        <v>0</v>
      </c>
      <c r="DF16" s="311">
        <f t="shared" si="9"/>
        <v>0</v>
      </c>
      <c r="DG16" s="311">
        <f t="shared" si="10"/>
        <v>0</v>
      </c>
      <c r="DH16" s="311">
        <f t="shared" si="11"/>
        <v>0</v>
      </c>
      <c r="DI16" s="312" t="str">
        <f>IF('Regj. e Mesme Shtator, Nxenes'!AA16='Regj. e Mesme Shtator, Moshat'!DH16,"Mire","Gabim")</f>
        <v>Mire</v>
      </c>
      <c r="DJ16" s="248"/>
    </row>
    <row r="17" spans="1:114" s="249" customFormat="1" ht="14.1" customHeight="1">
      <c r="A17" s="250"/>
      <c r="B17" s="250"/>
      <c r="C17" s="291"/>
      <c r="D17" s="221" t="s">
        <v>828</v>
      </c>
      <c r="E17" s="221" t="s">
        <v>829</v>
      </c>
      <c r="F17" s="221" t="s">
        <v>297</v>
      </c>
      <c r="G17" s="221" t="s">
        <v>297</v>
      </c>
      <c r="H17" s="222" t="s">
        <v>807</v>
      </c>
      <c r="I17" s="221" t="s">
        <v>807</v>
      </c>
      <c r="J17" s="222" t="s">
        <v>298</v>
      </c>
      <c r="K17" s="222" t="s">
        <v>299</v>
      </c>
      <c r="L17" s="222" t="s">
        <v>300</v>
      </c>
      <c r="M17" s="221" t="s">
        <v>826</v>
      </c>
      <c r="N17" s="221" t="s">
        <v>827</v>
      </c>
      <c r="O17" s="221" t="s">
        <v>809</v>
      </c>
      <c r="P17" s="309"/>
      <c r="Q17" s="309"/>
      <c r="R17" s="310">
        <v>5</v>
      </c>
      <c r="S17" s="310">
        <v>0</v>
      </c>
      <c r="T17" s="310">
        <v>3</v>
      </c>
      <c r="U17" s="310">
        <v>0</v>
      </c>
      <c r="V17" s="310">
        <v>4</v>
      </c>
      <c r="W17" s="310">
        <v>0</v>
      </c>
      <c r="X17" s="310">
        <v>6</v>
      </c>
      <c r="Y17" s="310">
        <v>0</v>
      </c>
      <c r="Z17" s="310"/>
      <c r="AA17" s="310"/>
      <c r="AB17" s="310">
        <v>1</v>
      </c>
      <c r="AC17" s="310">
        <v>0</v>
      </c>
      <c r="AD17" s="310">
        <v>6</v>
      </c>
      <c r="AE17" s="310">
        <v>0</v>
      </c>
      <c r="AF17" s="310">
        <v>7</v>
      </c>
      <c r="AG17" s="310">
        <v>0</v>
      </c>
      <c r="AH17" s="310"/>
      <c r="AI17" s="310"/>
      <c r="AJ17" s="310"/>
      <c r="AK17" s="310"/>
      <c r="AL17" s="310">
        <v>3</v>
      </c>
      <c r="AM17" s="310">
        <v>0</v>
      </c>
      <c r="AN17" s="310">
        <v>6</v>
      </c>
      <c r="AO17" s="310">
        <v>0</v>
      </c>
      <c r="AP17" s="310">
        <v>5</v>
      </c>
      <c r="AQ17" s="310">
        <v>0</v>
      </c>
      <c r="AR17" s="310"/>
      <c r="AS17" s="310"/>
      <c r="AT17" s="310"/>
      <c r="AU17" s="310"/>
      <c r="AV17" s="310">
        <v>3</v>
      </c>
      <c r="AW17" s="310">
        <v>0</v>
      </c>
      <c r="AX17" s="310">
        <v>7</v>
      </c>
      <c r="AY17" s="310">
        <v>0</v>
      </c>
      <c r="AZ17" s="310"/>
      <c r="BA17" s="310"/>
      <c r="BB17" s="310"/>
      <c r="BC17" s="310"/>
      <c r="BD17" s="310">
        <v>1</v>
      </c>
      <c r="BE17" s="310">
        <v>0</v>
      </c>
      <c r="BF17" s="310">
        <v>1</v>
      </c>
      <c r="BG17" s="310">
        <v>0</v>
      </c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1">
        <f t="shared" si="0"/>
        <v>10</v>
      </c>
      <c r="CW17" s="311">
        <f t="shared" si="1"/>
        <v>18</v>
      </c>
      <c r="CX17" s="311">
        <f t="shared" si="2"/>
        <v>17</v>
      </c>
      <c r="CY17" s="311">
        <f t="shared" si="3"/>
        <v>13</v>
      </c>
      <c r="CZ17" s="311">
        <f t="shared" si="4"/>
        <v>0</v>
      </c>
      <c r="DA17" s="311">
        <f t="shared" si="5"/>
        <v>58</v>
      </c>
      <c r="DB17" s="312" t="str">
        <f>IF('Regj. e Mesme Shtator, Nxenes'!Z17='Regj. e Mesme Shtator, Moshat'!DA17,"Mire","Gabim")</f>
        <v>Mire</v>
      </c>
      <c r="DC17" s="311">
        <f t="shared" si="6"/>
        <v>0</v>
      </c>
      <c r="DD17" s="311">
        <f t="shared" si="7"/>
        <v>0</v>
      </c>
      <c r="DE17" s="311">
        <f t="shared" si="8"/>
        <v>0</v>
      </c>
      <c r="DF17" s="311">
        <f t="shared" si="9"/>
        <v>0</v>
      </c>
      <c r="DG17" s="311">
        <f t="shared" si="10"/>
        <v>0</v>
      </c>
      <c r="DH17" s="311">
        <f t="shared" si="11"/>
        <v>0</v>
      </c>
      <c r="DI17" s="312" t="str">
        <f>IF('Regj. e Mesme Shtator, Nxenes'!AA17='Regj. e Mesme Shtator, Moshat'!DH17,"Mire","Gabim")</f>
        <v>Mire</v>
      </c>
      <c r="DJ17" s="248"/>
    </row>
    <row r="18" spans="1:114" s="249" customFormat="1" ht="14.1" customHeight="1">
      <c r="A18" s="250"/>
      <c r="B18" s="250"/>
      <c r="C18" s="291"/>
      <c r="D18" s="221" t="s">
        <v>828</v>
      </c>
      <c r="E18" s="221" t="s">
        <v>829</v>
      </c>
      <c r="F18" s="272" t="s">
        <v>297</v>
      </c>
      <c r="G18" s="272" t="s">
        <v>297</v>
      </c>
      <c r="H18" s="221" t="s">
        <v>807</v>
      </c>
      <c r="I18" s="272" t="s">
        <v>807</v>
      </c>
      <c r="J18" s="222" t="s">
        <v>298</v>
      </c>
      <c r="K18" s="222" t="s">
        <v>299</v>
      </c>
      <c r="L18" s="222" t="s">
        <v>300</v>
      </c>
      <c r="M18" s="221" t="s">
        <v>826</v>
      </c>
      <c r="N18" s="221" t="s">
        <v>822</v>
      </c>
      <c r="O18" s="211" t="s">
        <v>809</v>
      </c>
      <c r="P18" s="309"/>
      <c r="Q18" s="309"/>
      <c r="R18" s="310">
        <v>3</v>
      </c>
      <c r="S18" s="310">
        <v>0</v>
      </c>
      <c r="T18" s="310"/>
      <c r="U18" s="310"/>
      <c r="V18" s="310">
        <v>2</v>
      </c>
      <c r="W18" s="310"/>
      <c r="X18" s="310">
        <v>2</v>
      </c>
      <c r="Y18" s="310">
        <v>0</v>
      </c>
      <c r="Z18" s="310"/>
      <c r="AA18" s="310"/>
      <c r="AB18" s="310">
        <v>5</v>
      </c>
      <c r="AC18" s="310">
        <v>1</v>
      </c>
      <c r="AD18" s="310">
        <v>5</v>
      </c>
      <c r="AE18" s="310">
        <v>0</v>
      </c>
      <c r="AF18" s="310"/>
      <c r="AG18" s="310"/>
      <c r="AH18" s="310"/>
      <c r="AI18" s="310"/>
      <c r="AJ18" s="310">
        <v>2</v>
      </c>
      <c r="AK18" s="310">
        <v>0</v>
      </c>
      <c r="AL18" s="310">
        <v>5</v>
      </c>
      <c r="AM18" s="310">
        <v>1</v>
      </c>
      <c r="AN18" s="310"/>
      <c r="AO18" s="310"/>
      <c r="AP18" s="310"/>
      <c r="AQ18" s="310"/>
      <c r="AR18" s="310"/>
      <c r="AS18" s="310"/>
      <c r="AT18" s="310">
        <v>2</v>
      </c>
      <c r="AU18" s="310">
        <v>0</v>
      </c>
      <c r="AV18" s="310"/>
      <c r="AW18" s="310"/>
      <c r="AX18" s="310"/>
      <c r="AY18" s="310"/>
      <c r="AZ18" s="310">
        <v>2</v>
      </c>
      <c r="BA18" s="310">
        <v>1</v>
      </c>
      <c r="BB18" s="310">
        <v>2</v>
      </c>
      <c r="BC18" s="310">
        <v>0</v>
      </c>
      <c r="BD18" s="310"/>
      <c r="BE18" s="310"/>
      <c r="BF18" s="310"/>
      <c r="BG18" s="310"/>
      <c r="BH18" s="310"/>
      <c r="BI18" s="310"/>
      <c r="BJ18" s="310">
        <v>2</v>
      </c>
      <c r="BK18" s="310">
        <v>1</v>
      </c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>
        <v>1</v>
      </c>
      <c r="CA18" s="310">
        <v>1</v>
      </c>
      <c r="CB18" s="310"/>
      <c r="CC18" s="310"/>
      <c r="CD18" s="310"/>
      <c r="CE18" s="310"/>
      <c r="CF18" s="310"/>
      <c r="CG18" s="310"/>
      <c r="CH18" s="310">
        <v>2</v>
      </c>
      <c r="CI18" s="310">
        <v>1</v>
      </c>
      <c r="CJ18" s="310"/>
      <c r="CK18" s="310"/>
      <c r="CL18" s="310"/>
      <c r="CM18" s="310"/>
      <c r="CN18" s="310">
        <v>6</v>
      </c>
      <c r="CO18" s="310">
        <v>2</v>
      </c>
      <c r="CP18" s="310">
        <v>4</v>
      </c>
      <c r="CQ18" s="310">
        <v>1</v>
      </c>
      <c r="CR18" s="310">
        <v>5</v>
      </c>
      <c r="CS18" s="310">
        <v>1</v>
      </c>
      <c r="CT18" s="310">
        <v>4</v>
      </c>
      <c r="CU18" s="310">
        <v>0</v>
      </c>
      <c r="CV18" s="311">
        <f t="shared" si="0"/>
        <v>14</v>
      </c>
      <c r="CW18" s="311">
        <f t="shared" si="1"/>
        <v>21</v>
      </c>
      <c r="CX18" s="311">
        <f t="shared" si="2"/>
        <v>0</v>
      </c>
      <c r="CY18" s="311">
        <f t="shared" si="3"/>
        <v>0</v>
      </c>
      <c r="CZ18" s="311">
        <f t="shared" si="4"/>
        <v>19</v>
      </c>
      <c r="DA18" s="311">
        <f t="shared" si="5"/>
        <v>54</v>
      </c>
      <c r="DB18" s="312" t="str">
        <f>IF('Regj. e Mesme Shtator, Nxenes'!Z18='Regj. e Mesme Shtator, Moshat'!DA18,"Mire","Gabim")</f>
        <v>Mire</v>
      </c>
      <c r="DC18" s="311">
        <f t="shared" si="6"/>
        <v>2</v>
      </c>
      <c r="DD18" s="311">
        <f t="shared" si="7"/>
        <v>4</v>
      </c>
      <c r="DE18" s="311">
        <f t="shared" si="8"/>
        <v>0</v>
      </c>
      <c r="DF18" s="311">
        <f t="shared" si="9"/>
        <v>0</v>
      </c>
      <c r="DG18" s="311">
        <f t="shared" si="10"/>
        <v>4</v>
      </c>
      <c r="DH18" s="311">
        <f t="shared" si="11"/>
        <v>10</v>
      </c>
      <c r="DI18" s="312" t="str">
        <f>IF('Regj. e Mesme Shtator, Nxenes'!AA18='Regj. e Mesme Shtator, Moshat'!DH18,"Mire","Gabim")</f>
        <v>Mire</v>
      </c>
      <c r="DJ18" s="248"/>
    </row>
    <row r="19" spans="1:114" s="249" customFormat="1" ht="14.1" customHeight="1">
      <c r="A19" s="250"/>
      <c r="B19" s="250"/>
      <c r="C19" s="291"/>
      <c r="D19" s="221" t="s">
        <v>830</v>
      </c>
      <c r="E19" s="221" t="s">
        <v>831</v>
      </c>
      <c r="F19" s="272" t="s">
        <v>297</v>
      </c>
      <c r="G19" s="272" t="s">
        <v>297</v>
      </c>
      <c r="H19" s="221" t="s">
        <v>807</v>
      </c>
      <c r="I19" s="272" t="s">
        <v>807</v>
      </c>
      <c r="J19" s="222" t="s">
        <v>298</v>
      </c>
      <c r="K19" s="222" t="s">
        <v>299</v>
      </c>
      <c r="L19" s="222" t="s">
        <v>300</v>
      </c>
      <c r="M19" s="221" t="s">
        <v>811</v>
      </c>
      <c r="N19" s="221" t="s">
        <v>812</v>
      </c>
      <c r="O19" s="211" t="s">
        <v>809</v>
      </c>
      <c r="P19" s="309"/>
      <c r="Q19" s="309"/>
      <c r="R19" s="310">
        <v>25</v>
      </c>
      <c r="S19" s="310">
        <v>10</v>
      </c>
      <c r="T19" s="310"/>
      <c r="U19" s="310"/>
      <c r="V19" s="310">
        <v>2</v>
      </c>
      <c r="W19" s="310">
        <v>2</v>
      </c>
      <c r="X19" s="310">
        <v>20</v>
      </c>
      <c r="Y19" s="310">
        <v>7</v>
      </c>
      <c r="Z19" s="310"/>
      <c r="AA19" s="310"/>
      <c r="AB19" s="310"/>
      <c r="AC19" s="310"/>
      <c r="AD19" s="310">
        <v>6</v>
      </c>
      <c r="AE19" s="310">
        <v>2</v>
      </c>
      <c r="AF19" s="310">
        <v>14</v>
      </c>
      <c r="AG19" s="310">
        <v>9</v>
      </c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1">
        <f t="shared" si="0"/>
        <v>27</v>
      </c>
      <c r="CW19" s="311">
        <f t="shared" si="1"/>
        <v>26</v>
      </c>
      <c r="CX19" s="311">
        <f t="shared" si="2"/>
        <v>14</v>
      </c>
      <c r="CY19" s="311">
        <f t="shared" si="3"/>
        <v>0</v>
      </c>
      <c r="CZ19" s="311">
        <f t="shared" si="4"/>
        <v>0</v>
      </c>
      <c r="DA19" s="311">
        <f t="shared" si="5"/>
        <v>67</v>
      </c>
      <c r="DB19" s="312" t="str">
        <f>IF('Regj. e Mesme Shtator, Nxenes'!Z19='Regj. e Mesme Shtator, Moshat'!DA19,"Mire","Gabim")</f>
        <v>Mire</v>
      </c>
      <c r="DC19" s="311">
        <f t="shared" si="6"/>
        <v>12</v>
      </c>
      <c r="DD19" s="311">
        <f t="shared" si="7"/>
        <v>9</v>
      </c>
      <c r="DE19" s="311">
        <f t="shared" si="8"/>
        <v>9</v>
      </c>
      <c r="DF19" s="311">
        <f t="shared" si="9"/>
        <v>0</v>
      </c>
      <c r="DG19" s="311">
        <f t="shared" si="10"/>
        <v>0</v>
      </c>
      <c r="DH19" s="311">
        <f t="shared" si="11"/>
        <v>30</v>
      </c>
      <c r="DI19" s="312" t="str">
        <f>IF('Regj. e Mesme Shtator, Nxenes'!AA19='Regj. e Mesme Shtator, Moshat'!DH19,"Mire","Gabim")</f>
        <v>Mire</v>
      </c>
      <c r="DJ19" s="248"/>
    </row>
    <row r="20" spans="1:114" s="249" customFormat="1" ht="14.1" customHeight="1">
      <c r="A20" s="250"/>
      <c r="B20" s="250"/>
      <c r="C20" s="291"/>
      <c r="D20" s="221" t="s">
        <v>832</v>
      </c>
      <c r="E20" s="221" t="s">
        <v>831</v>
      </c>
      <c r="F20" s="221" t="s">
        <v>297</v>
      </c>
      <c r="G20" s="222" t="s">
        <v>297</v>
      </c>
      <c r="H20" s="222" t="s">
        <v>807</v>
      </c>
      <c r="I20" s="221" t="s">
        <v>807</v>
      </c>
      <c r="J20" s="222" t="s">
        <v>298</v>
      </c>
      <c r="K20" s="222" t="s">
        <v>299</v>
      </c>
      <c r="L20" s="222" t="s">
        <v>300</v>
      </c>
      <c r="M20" s="221" t="s">
        <v>833</v>
      </c>
      <c r="N20" s="221" t="s">
        <v>834</v>
      </c>
      <c r="O20" s="221" t="s">
        <v>809</v>
      </c>
      <c r="P20" s="309"/>
      <c r="Q20" s="309"/>
      <c r="R20" s="310">
        <v>128</v>
      </c>
      <c r="S20" s="310">
        <v>51</v>
      </c>
      <c r="T20" s="310"/>
      <c r="U20" s="310"/>
      <c r="V20" s="310">
        <v>30</v>
      </c>
      <c r="W20" s="310">
        <v>10</v>
      </c>
      <c r="X20" s="310">
        <v>127</v>
      </c>
      <c r="Y20" s="310">
        <v>66</v>
      </c>
      <c r="Z20" s="310"/>
      <c r="AA20" s="310"/>
      <c r="AB20" s="310"/>
      <c r="AC20" s="310"/>
      <c r="AD20" s="310">
        <v>20</v>
      </c>
      <c r="AE20" s="310">
        <v>10</v>
      </c>
      <c r="AF20" s="310">
        <v>99</v>
      </c>
      <c r="AG20" s="310">
        <v>64</v>
      </c>
      <c r="AH20" s="310"/>
      <c r="AI20" s="310"/>
      <c r="AJ20" s="310"/>
      <c r="AK20" s="310"/>
      <c r="AL20" s="310"/>
      <c r="AM20" s="310"/>
      <c r="AN20" s="310">
        <v>8</v>
      </c>
      <c r="AO20" s="310">
        <v>4</v>
      </c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1">
        <f t="shared" si="0"/>
        <v>158</v>
      </c>
      <c r="CW20" s="311">
        <f t="shared" si="1"/>
        <v>147</v>
      </c>
      <c r="CX20" s="311">
        <f t="shared" si="2"/>
        <v>107</v>
      </c>
      <c r="CY20" s="311">
        <f t="shared" si="3"/>
        <v>0</v>
      </c>
      <c r="CZ20" s="311">
        <f t="shared" si="4"/>
        <v>0</v>
      </c>
      <c r="DA20" s="311">
        <f t="shared" si="5"/>
        <v>412</v>
      </c>
      <c r="DB20" s="312" t="str">
        <f>IF('Regj. e Mesme Shtator, Nxenes'!Z20='Regj. e Mesme Shtator, Moshat'!DA20,"Mire","Gabim")</f>
        <v>Mire</v>
      </c>
      <c r="DC20" s="311">
        <f t="shared" si="6"/>
        <v>61</v>
      </c>
      <c r="DD20" s="311">
        <f t="shared" si="7"/>
        <v>76</v>
      </c>
      <c r="DE20" s="311">
        <f t="shared" si="8"/>
        <v>68</v>
      </c>
      <c r="DF20" s="311">
        <f t="shared" si="9"/>
        <v>0</v>
      </c>
      <c r="DG20" s="311">
        <f t="shared" si="10"/>
        <v>0</v>
      </c>
      <c r="DH20" s="311">
        <f t="shared" si="11"/>
        <v>205</v>
      </c>
      <c r="DI20" s="312" t="str">
        <f>IF('Regj. e Mesme Shtator, Nxenes'!AA20='Regj. e Mesme Shtator, Moshat'!DH20,"Mire","Gabim")</f>
        <v>Mire</v>
      </c>
      <c r="DJ20" s="248"/>
    </row>
    <row r="21" spans="1:114" s="249" customFormat="1" ht="14.1" customHeight="1">
      <c r="A21" s="250"/>
      <c r="B21" s="250"/>
      <c r="C21" s="291"/>
      <c r="D21" s="221" t="s">
        <v>835</v>
      </c>
      <c r="E21" s="264" t="s">
        <v>836</v>
      </c>
      <c r="F21" s="221" t="s">
        <v>297</v>
      </c>
      <c r="G21" s="221" t="s">
        <v>297</v>
      </c>
      <c r="H21" s="221" t="s">
        <v>807</v>
      </c>
      <c r="I21" s="221" t="s">
        <v>807</v>
      </c>
      <c r="J21" s="222" t="s">
        <v>298</v>
      </c>
      <c r="K21" s="222" t="s">
        <v>299</v>
      </c>
      <c r="L21" s="222" t="s">
        <v>300</v>
      </c>
      <c r="M21" s="221" t="s">
        <v>826</v>
      </c>
      <c r="N21" s="221" t="s">
        <v>821</v>
      </c>
      <c r="O21" s="221" t="s">
        <v>809</v>
      </c>
      <c r="P21" s="309"/>
      <c r="Q21" s="309"/>
      <c r="R21" s="310">
        <v>57</v>
      </c>
      <c r="S21" s="310">
        <v>7</v>
      </c>
      <c r="T21" s="310"/>
      <c r="U21" s="310"/>
      <c r="V21" s="310">
        <v>31</v>
      </c>
      <c r="W21" s="310">
        <v>5</v>
      </c>
      <c r="X21" s="310">
        <v>37</v>
      </c>
      <c r="Y21" s="310">
        <v>10</v>
      </c>
      <c r="Z21" s="310"/>
      <c r="AA21" s="310"/>
      <c r="AB21" s="310">
        <v>10</v>
      </c>
      <c r="AC21" s="310">
        <v>0</v>
      </c>
      <c r="AD21" s="310">
        <v>21</v>
      </c>
      <c r="AE21" s="310">
        <v>5</v>
      </c>
      <c r="AF21" s="310">
        <v>29</v>
      </c>
      <c r="AG21" s="310">
        <v>8</v>
      </c>
      <c r="AH21" s="310"/>
      <c r="AI21" s="310"/>
      <c r="AJ21" s="310"/>
      <c r="AK21" s="310"/>
      <c r="AL21" s="310">
        <v>5</v>
      </c>
      <c r="AM21" s="310">
        <v>2</v>
      </c>
      <c r="AN21" s="310">
        <v>21</v>
      </c>
      <c r="AO21" s="310">
        <v>3</v>
      </c>
      <c r="AP21" s="310">
        <v>9</v>
      </c>
      <c r="AQ21" s="310">
        <v>2</v>
      </c>
      <c r="AR21" s="310"/>
      <c r="AS21" s="310"/>
      <c r="AT21" s="310"/>
      <c r="AU21" s="310"/>
      <c r="AV21" s="310">
        <v>8</v>
      </c>
      <c r="AW21" s="310">
        <v>1</v>
      </c>
      <c r="AX21" s="310">
        <v>17</v>
      </c>
      <c r="AY21" s="310">
        <v>2</v>
      </c>
      <c r="AZ21" s="310"/>
      <c r="BA21" s="310"/>
      <c r="BB21" s="310"/>
      <c r="BC21" s="310"/>
      <c r="BD21" s="310">
        <v>1</v>
      </c>
      <c r="BE21" s="310">
        <v>0</v>
      </c>
      <c r="BF21" s="310">
        <v>1</v>
      </c>
      <c r="BG21" s="310">
        <v>0</v>
      </c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1">
        <f t="shared" si="0"/>
        <v>98</v>
      </c>
      <c r="CW21" s="311">
        <f t="shared" si="1"/>
        <v>63</v>
      </c>
      <c r="CX21" s="311">
        <f t="shared" si="2"/>
        <v>59</v>
      </c>
      <c r="CY21" s="311">
        <f t="shared" si="3"/>
        <v>27</v>
      </c>
      <c r="CZ21" s="311">
        <f t="shared" si="4"/>
        <v>0</v>
      </c>
      <c r="DA21" s="311">
        <f t="shared" si="5"/>
        <v>247</v>
      </c>
      <c r="DB21" s="312" t="str">
        <f>IF('Regj. e Mesme Shtator, Nxenes'!Z21='Regj. e Mesme Shtator, Moshat'!DA21,"Mire","Gabim")</f>
        <v>Mire</v>
      </c>
      <c r="DC21" s="311">
        <f t="shared" si="6"/>
        <v>12</v>
      </c>
      <c r="DD21" s="311">
        <f t="shared" si="7"/>
        <v>17</v>
      </c>
      <c r="DE21" s="311">
        <f t="shared" si="8"/>
        <v>12</v>
      </c>
      <c r="DF21" s="311">
        <f t="shared" si="9"/>
        <v>4</v>
      </c>
      <c r="DG21" s="311">
        <f t="shared" si="10"/>
        <v>0</v>
      </c>
      <c r="DH21" s="311">
        <f t="shared" si="11"/>
        <v>45</v>
      </c>
      <c r="DI21" s="312" t="str">
        <f>IF('Regj. e Mesme Shtator, Nxenes'!AA21='Regj. e Mesme Shtator, Moshat'!DH21,"Mire","Gabim")</f>
        <v>Mire</v>
      </c>
      <c r="DJ21" s="248"/>
    </row>
    <row r="22" spans="1:114" s="249" customFormat="1" ht="14.1" customHeight="1">
      <c r="A22" s="250"/>
      <c r="B22" s="250"/>
      <c r="C22" s="291"/>
      <c r="D22" s="221" t="s">
        <v>835</v>
      </c>
      <c r="E22" s="221" t="s">
        <v>836</v>
      </c>
      <c r="F22" s="221" t="s">
        <v>297</v>
      </c>
      <c r="G22" s="221" t="s">
        <v>297</v>
      </c>
      <c r="H22" s="222" t="s">
        <v>807</v>
      </c>
      <c r="I22" s="221" t="s">
        <v>807</v>
      </c>
      <c r="J22" s="222" t="s">
        <v>298</v>
      </c>
      <c r="K22" s="222" t="s">
        <v>299</v>
      </c>
      <c r="L22" s="222" t="s">
        <v>300</v>
      </c>
      <c r="M22" s="221" t="s">
        <v>826</v>
      </c>
      <c r="N22" s="221" t="s">
        <v>827</v>
      </c>
      <c r="O22" s="221" t="s">
        <v>809</v>
      </c>
      <c r="P22" s="309"/>
      <c r="Q22" s="309"/>
      <c r="R22" s="310">
        <v>25</v>
      </c>
      <c r="S22" s="310">
        <v>8</v>
      </c>
      <c r="T22" s="310">
        <v>1</v>
      </c>
      <c r="U22" s="310">
        <v>1</v>
      </c>
      <c r="V22" s="310">
        <v>24</v>
      </c>
      <c r="W22" s="310">
        <v>8</v>
      </c>
      <c r="X22" s="310">
        <v>36</v>
      </c>
      <c r="Y22" s="310">
        <v>13</v>
      </c>
      <c r="Z22" s="310"/>
      <c r="AA22" s="310"/>
      <c r="AB22" s="310">
        <v>3</v>
      </c>
      <c r="AC22" s="310">
        <v>0</v>
      </c>
      <c r="AD22" s="310">
        <v>24</v>
      </c>
      <c r="AE22" s="310">
        <v>9</v>
      </c>
      <c r="AF22" s="310">
        <v>30</v>
      </c>
      <c r="AG22" s="310">
        <v>8</v>
      </c>
      <c r="AH22" s="310"/>
      <c r="AI22" s="310"/>
      <c r="AJ22" s="310">
        <v>2</v>
      </c>
      <c r="AK22" s="310">
        <v>0</v>
      </c>
      <c r="AL22" s="310">
        <v>2</v>
      </c>
      <c r="AM22" s="310">
        <v>1</v>
      </c>
      <c r="AN22" s="310">
        <v>12</v>
      </c>
      <c r="AO22" s="310">
        <v>4</v>
      </c>
      <c r="AP22" s="310">
        <v>25</v>
      </c>
      <c r="AQ22" s="310">
        <v>9</v>
      </c>
      <c r="AR22" s="310">
        <v>1</v>
      </c>
      <c r="AS22" s="310">
        <v>1</v>
      </c>
      <c r="AT22" s="310">
        <v>1</v>
      </c>
      <c r="AU22" s="310">
        <v>1</v>
      </c>
      <c r="AV22" s="310">
        <v>4</v>
      </c>
      <c r="AW22" s="310">
        <v>2</v>
      </c>
      <c r="AX22" s="310">
        <v>16</v>
      </c>
      <c r="AY22" s="310">
        <v>2</v>
      </c>
      <c r="AZ22" s="310"/>
      <c r="BA22" s="310"/>
      <c r="BB22" s="310"/>
      <c r="BC22" s="310"/>
      <c r="BD22" s="310">
        <v>1</v>
      </c>
      <c r="BE22" s="310">
        <v>1</v>
      </c>
      <c r="BF22" s="310">
        <v>3</v>
      </c>
      <c r="BG22" s="310">
        <v>3</v>
      </c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1">
        <f t="shared" si="0"/>
        <v>55</v>
      </c>
      <c r="CW22" s="311">
        <f t="shared" si="1"/>
        <v>64</v>
      </c>
      <c r="CX22" s="311">
        <f t="shared" si="2"/>
        <v>47</v>
      </c>
      <c r="CY22" s="311">
        <f t="shared" si="3"/>
        <v>44</v>
      </c>
      <c r="CZ22" s="311">
        <f t="shared" si="4"/>
        <v>0</v>
      </c>
      <c r="DA22" s="311">
        <f t="shared" si="5"/>
        <v>210</v>
      </c>
      <c r="DB22" s="312" t="str">
        <f>IF('Regj. e Mesme Shtator, Nxenes'!Z22='Regj. e Mesme Shtator, Moshat'!DA22,"Mire","Gabim")</f>
        <v>Mire</v>
      </c>
      <c r="DC22" s="311">
        <f t="shared" si="6"/>
        <v>17</v>
      </c>
      <c r="DD22" s="311">
        <f t="shared" si="7"/>
        <v>25</v>
      </c>
      <c r="DE22" s="311">
        <f t="shared" si="8"/>
        <v>15</v>
      </c>
      <c r="DF22" s="311">
        <f t="shared" si="9"/>
        <v>14</v>
      </c>
      <c r="DG22" s="311">
        <f t="shared" si="10"/>
        <v>0</v>
      </c>
      <c r="DH22" s="311">
        <f t="shared" si="11"/>
        <v>71</v>
      </c>
      <c r="DI22" s="312" t="str">
        <f>IF('Regj. e Mesme Shtator, Nxenes'!AA22='Regj. e Mesme Shtator, Moshat'!DH22,"Mire","Gabim")</f>
        <v>Mire</v>
      </c>
      <c r="DJ22" s="248"/>
    </row>
    <row r="23" spans="1:114" s="249" customFormat="1" ht="14.1" customHeight="1">
      <c r="A23" s="250"/>
      <c r="B23" s="250"/>
      <c r="C23" s="291"/>
      <c r="D23" s="221" t="s">
        <v>835</v>
      </c>
      <c r="E23" s="221" t="s">
        <v>836</v>
      </c>
      <c r="F23" s="221" t="s">
        <v>297</v>
      </c>
      <c r="G23" s="221" t="s">
        <v>297</v>
      </c>
      <c r="H23" s="221" t="s">
        <v>807</v>
      </c>
      <c r="I23" s="221" t="s">
        <v>807</v>
      </c>
      <c r="J23" s="265" t="s">
        <v>298</v>
      </c>
      <c r="K23" s="265" t="s">
        <v>299</v>
      </c>
      <c r="L23" s="265" t="s">
        <v>300</v>
      </c>
      <c r="M23" s="221" t="s">
        <v>826</v>
      </c>
      <c r="N23" s="221" t="s">
        <v>822</v>
      </c>
      <c r="O23" s="221" t="s">
        <v>809</v>
      </c>
      <c r="P23" s="309"/>
      <c r="Q23" s="309"/>
      <c r="R23" s="310">
        <v>3</v>
      </c>
      <c r="S23" s="310">
        <v>2</v>
      </c>
      <c r="T23" s="310">
        <v>6</v>
      </c>
      <c r="U23" s="310">
        <v>3</v>
      </c>
      <c r="V23" s="310">
        <v>3</v>
      </c>
      <c r="W23" s="310">
        <v>2</v>
      </c>
      <c r="X23" s="310"/>
      <c r="Y23" s="310"/>
      <c r="Z23" s="310"/>
      <c r="AA23" s="310"/>
      <c r="AB23" s="310">
        <v>4</v>
      </c>
      <c r="AC23" s="310">
        <v>1</v>
      </c>
      <c r="AD23" s="310">
        <v>5</v>
      </c>
      <c r="AE23" s="310">
        <v>2</v>
      </c>
      <c r="AF23" s="310"/>
      <c r="AG23" s="310"/>
      <c r="AH23" s="310"/>
      <c r="AI23" s="310"/>
      <c r="AJ23" s="310">
        <v>6</v>
      </c>
      <c r="AK23" s="310">
        <v>2</v>
      </c>
      <c r="AL23" s="310">
        <v>5</v>
      </c>
      <c r="AM23" s="310">
        <v>0</v>
      </c>
      <c r="AN23" s="310"/>
      <c r="AO23" s="310"/>
      <c r="AP23" s="310"/>
      <c r="AQ23" s="310"/>
      <c r="AR23" s="310">
        <v>4</v>
      </c>
      <c r="AS23" s="310">
        <v>2</v>
      </c>
      <c r="AT23" s="310">
        <v>2</v>
      </c>
      <c r="AU23" s="310">
        <v>1</v>
      </c>
      <c r="AV23" s="310"/>
      <c r="AW23" s="310"/>
      <c r="AX23" s="310"/>
      <c r="AY23" s="310"/>
      <c r="AZ23" s="310">
        <v>1</v>
      </c>
      <c r="BA23" s="310">
        <v>0</v>
      </c>
      <c r="BB23" s="310"/>
      <c r="BC23" s="310"/>
      <c r="BD23" s="310"/>
      <c r="BE23" s="310"/>
      <c r="BF23" s="310"/>
      <c r="BG23" s="310"/>
      <c r="BH23" s="310">
        <v>2</v>
      </c>
      <c r="BI23" s="310">
        <v>0</v>
      </c>
      <c r="BJ23" s="310">
        <v>3</v>
      </c>
      <c r="BK23" s="310">
        <v>2</v>
      </c>
      <c r="BL23" s="310"/>
      <c r="BM23" s="310"/>
      <c r="BN23" s="310"/>
      <c r="BO23" s="310"/>
      <c r="BP23" s="310">
        <v>3</v>
      </c>
      <c r="BQ23" s="310">
        <v>1</v>
      </c>
      <c r="BR23" s="310">
        <v>3</v>
      </c>
      <c r="BS23" s="310">
        <v>2</v>
      </c>
      <c r="BT23" s="310"/>
      <c r="BU23" s="310"/>
      <c r="BV23" s="310"/>
      <c r="BW23" s="310"/>
      <c r="BX23" s="310">
        <v>2</v>
      </c>
      <c r="BY23" s="310">
        <v>1</v>
      </c>
      <c r="BZ23" s="310">
        <v>2</v>
      </c>
      <c r="CA23" s="310">
        <v>1</v>
      </c>
      <c r="CB23" s="310"/>
      <c r="CC23" s="310"/>
      <c r="CD23" s="310"/>
      <c r="CE23" s="310"/>
      <c r="CF23" s="310">
        <v>2</v>
      </c>
      <c r="CG23" s="310">
        <v>1</v>
      </c>
      <c r="CH23" s="310"/>
      <c r="CI23" s="310"/>
      <c r="CJ23" s="310"/>
      <c r="CK23" s="310"/>
      <c r="CL23" s="310"/>
      <c r="CM23" s="310"/>
      <c r="CN23" s="310">
        <v>5</v>
      </c>
      <c r="CO23" s="310">
        <v>2</v>
      </c>
      <c r="CP23" s="310">
        <v>7</v>
      </c>
      <c r="CQ23" s="310">
        <v>1</v>
      </c>
      <c r="CR23" s="310">
        <v>5</v>
      </c>
      <c r="CS23" s="310">
        <v>2</v>
      </c>
      <c r="CT23" s="310">
        <v>4</v>
      </c>
      <c r="CU23" s="310">
        <v>1</v>
      </c>
      <c r="CV23" s="311">
        <f t="shared" si="0"/>
        <v>30</v>
      </c>
      <c r="CW23" s="311">
        <f t="shared" si="1"/>
        <v>26</v>
      </c>
      <c r="CX23" s="311">
        <f t="shared" si="2"/>
        <v>0</v>
      </c>
      <c r="CY23" s="311">
        <f t="shared" si="3"/>
        <v>0</v>
      </c>
      <c r="CZ23" s="311">
        <f t="shared" si="4"/>
        <v>21</v>
      </c>
      <c r="DA23" s="311">
        <f t="shared" si="5"/>
        <v>77</v>
      </c>
      <c r="DB23" s="312" t="str">
        <f>IF('Regj. e Mesme Shtator, Nxenes'!Z23='Regj. e Mesme Shtator, Moshat'!DA23,"Mire","Gabim")</f>
        <v>Mire</v>
      </c>
      <c r="DC23" s="311">
        <f t="shared" si="6"/>
        <v>12</v>
      </c>
      <c r="DD23" s="311">
        <f t="shared" si="7"/>
        <v>11</v>
      </c>
      <c r="DE23" s="311">
        <f t="shared" si="8"/>
        <v>0</v>
      </c>
      <c r="DF23" s="311">
        <f t="shared" si="9"/>
        <v>0</v>
      </c>
      <c r="DG23" s="311">
        <f t="shared" si="10"/>
        <v>6</v>
      </c>
      <c r="DH23" s="311">
        <f t="shared" si="11"/>
        <v>29</v>
      </c>
      <c r="DI23" s="312" t="str">
        <f>IF('Regj. e Mesme Shtator, Nxenes'!AA23='Regj. e Mesme Shtator, Moshat'!DH23,"Mire","Gabim")</f>
        <v>Mire</v>
      </c>
      <c r="DJ23" s="248"/>
    </row>
    <row r="24" spans="1:114" s="249" customFormat="1" ht="14.1" customHeight="1">
      <c r="A24" s="250"/>
      <c r="B24" s="250"/>
      <c r="C24" s="291"/>
      <c r="D24" s="221" t="s">
        <v>800</v>
      </c>
      <c r="E24" s="221" t="s">
        <v>837</v>
      </c>
      <c r="F24" s="221" t="s">
        <v>297</v>
      </c>
      <c r="G24" s="261" t="s">
        <v>297</v>
      </c>
      <c r="H24" s="222" t="s">
        <v>807</v>
      </c>
      <c r="I24" s="261" t="s">
        <v>807</v>
      </c>
      <c r="J24" s="222" t="s">
        <v>298</v>
      </c>
      <c r="K24" s="222" t="s">
        <v>299</v>
      </c>
      <c r="L24" s="222" t="s">
        <v>300</v>
      </c>
      <c r="M24" s="221" t="s">
        <v>826</v>
      </c>
      <c r="N24" s="221" t="s">
        <v>827</v>
      </c>
      <c r="O24" s="221" t="s">
        <v>809</v>
      </c>
      <c r="P24" s="309"/>
      <c r="Q24" s="309"/>
      <c r="R24" s="310">
        <v>4</v>
      </c>
      <c r="S24" s="310">
        <v>1</v>
      </c>
      <c r="T24" s="310">
        <v>2</v>
      </c>
      <c r="U24" s="310">
        <v>2</v>
      </c>
      <c r="V24" s="310">
        <v>15</v>
      </c>
      <c r="W24" s="310">
        <v>2</v>
      </c>
      <c r="X24" s="310">
        <v>17</v>
      </c>
      <c r="Y24" s="310">
        <v>4</v>
      </c>
      <c r="Z24" s="310"/>
      <c r="AA24" s="310"/>
      <c r="AB24" s="310">
        <v>4</v>
      </c>
      <c r="AC24" s="310">
        <v>0</v>
      </c>
      <c r="AD24" s="310">
        <v>8</v>
      </c>
      <c r="AE24" s="310">
        <v>1</v>
      </c>
      <c r="AF24" s="310">
        <v>10</v>
      </c>
      <c r="AG24" s="310">
        <v>1</v>
      </c>
      <c r="AH24" s="310"/>
      <c r="AI24" s="310"/>
      <c r="AJ24" s="310"/>
      <c r="AK24" s="310"/>
      <c r="AL24" s="310">
        <v>4</v>
      </c>
      <c r="AM24" s="310">
        <v>0</v>
      </c>
      <c r="AN24" s="310">
        <v>8</v>
      </c>
      <c r="AO24" s="310">
        <v>0</v>
      </c>
      <c r="AP24" s="310">
        <v>5</v>
      </c>
      <c r="AQ24" s="310">
        <v>0</v>
      </c>
      <c r="AR24" s="310">
        <v>1</v>
      </c>
      <c r="AS24" s="310">
        <v>0</v>
      </c>
      <c r="AT24" s="310">
        <v>2</v>
      </c>
      <c r="AU24" s="310">
        <v>0</v>
      </c>
      <c r="AV24" s="310">
        <v>1</v>
      </c>
      <c r="AW24" s="310">
        <v>0</v>
      </c>
      <c r="AX24" s="310">
        <v>2</v>
      </c>
      <c r="AY24" s="310">
        <v>0</v>
      </c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1">
        <f t="shared" si="0"/>
        <v>24</v>
      </c>
      <c r="CW24" s="311">
        <f t="shared" si="1"/>
        <v>33</v>
      </c>
      <c r="CX24" s="311">
        <f t="shared" si="2"/>
        <v>19</v>
      </c>
      <c r="CY24" s="311">
        <f t="shared" si="3"/>
        <v>7</v>
      </c>
      <c r="CZ24" s="311">
        <f t="shared" si="4"/>
        <v>0</v>
      </c>
      <c r="DA24" s="311">
        <f t="shared" si="5"/>
        <v>83</v>
      </c>
      <c r="DB24" s="312" t="str">
        <f>IF('Regj. e Mesme Shtator, Nxenes'!Z24='Regj. e Mesme Shtator, Moshat'!DA24,"Mire","Gabim")</f>
        <v>Mire</v>
      </c>
      <c r="DC24" s="311">
        <f t="shared" si="6"/>
        <v>3</v>
      </c>
      <c r="DD24" s="311">
        <f t="shared" si="7"/>
        <v>7</v>
      </c>
      <c r="DE24" s="311">
        <f t="shared" si="8"/>
        <v>1</v>
      </c>
      <c r="DF24" s="311">
        <f t="shared" si="9"/>
        <v>0</v>
      </c>
      <c r="DG24" s="311">
        <f t="shared" si="10"/>
        <v>0</v>
      </c>
      <c r="DH24" s="311">
        <f t="shared" si="11"/>
        <v>11</v>
      </c>
      <c r="DI24" s="312" t="str">
        <f>IF('Regj. e Mesme Shtator, Nxenes'!AA24='Regj. e Mesme Shtator, Moshat'!DH24,"Mire","Gabim")</f>
        <v>Mire</v>
      </c>
      <c r="DJ24" s="248"/>
    </row>
    <row r="25" spans="1:114" s="249" customFormat="1" ht="14.1" customHeight="1">
      <c r="A25" s="250"/>
      <c r="B25" s="250"/>
      <c r="C25" s="291"/>
      <c r="D25" s="221" t="s">
        <v>330</v>
      </c>
      <c r="E25" s="221" t="s">
        <v>838</v>
      </c>
      <c r="F25" s="221" t="s">
        <v>297</v>
      </c>
      <c r="G25" s="221" t="s">
        <v>297</v>
      </c>
      <c r="H25" s="221" t="s">
        <v>535</v>
      </c>
      <c r="I25" s="221" t="s">
        <v>535</v>
      </c>
      <c r="J25" s="222" t="s">
        <v>676</v>
      </c>
      <c r="K25" s="222" t="s">
        <v>353</v>
      </c>
      <c r="L25" s="222" t="s">
        <v>300</v>
      </c>
      <c r="M25" s="221" t="s">
        <v>826</v>
      </c>
      <c r="N25" s="221" t="s">
        <v>821</v>
      </c>
      <c r="O25" s="221" t="s">
        <v>809</v>
      </c>
      <c r="P25" s="309"/>
      <c r="Q25" s="309"/>
      <c r="R25" s="310">
        <v>7</v>
      </c>
      <c r="S25" s="310">
        <v>0</v>
      </c>
      <c r="T25" s="310"/>
      <c r="U25" s="310"/>
      <c r="V25" s="310">
        <v>10</v>
      </c>
      <c r="W25" s="310">
        <v>2</v>
      </c>
      <c r="X25" s="310">
        <v>14</v>
      </c>
      <c r="Y25" s="310">
        <v>0</v>
      </c>
      <c r="Z25" s="310"/>
      <c r="AA25" s="310"/>
      <c r="AB25" s="310">
        <v>4</v>
      </c>
      <c r="AC25" s="310">
        <v>0</v>
      </c>
      <c r="AD25" s="310">
        <v>18</v>
      </c>
      <c r="AE25" s="310">
        <v>2</v>
      </c>
      <c r="AF25" s="310">
        <v>3</v>
      </c>
      <c r="AG25" s="310">
        <v>0</v>
      </c>
      <c r="AH25" s="310"/>
      <c r="AI25" s="310"/>
      <c r="AJ25" s="310"/>
      <c r="AK25" s="310"/>
      <c r="AL25" s="310">
        <v>14</v>
      </c>
      <c r="AM25" s="310">
        <v>0</v>
      </c>
      <c r="AN25" s="310">
        <v>8</v>
      </c>
      <c r="AO25" s="310">
        <v>0</v>
      </c>
      <c r="AP25" s="310">
        <v>9</v>
      </c>
      <c r="AQ25" s="310">
        <v>0</v>
      </c>
      <c r="AR25" s="310">
        <v>1</v>
      </c>
      <c r="AS25" s="310">
        <v>0</v>
      </c>
      <c r="AT25" s="310">
        <v>3</v>
      </c>
      <c r="AU25" s="310">
        <v>0</v>
      </c>
      <c r="AV25" s="310">
        <v>2</v>
      </c>
      <c r="AW25" s="310">
        <v>0</v>
      </c>
      <c r="AX25" s="310">
        <v>9</v>
      </c>
      <c r="AY25" s="310">
        <v>1</v>
      </c>
      <c r="AZ25" s="310"/>
      <c r="BA25" s="310"/>
      <c r="BB25" s="310">
        <v>2</v>
      </c>
      <c r="BC25" s="310">
        <v>0</v>
      </c>
      <c r="BD25" s="310">
        <v>1</v>
      </c>
      <c r="BE25" s="310">
        <v>0</v>
      </c>
      <c r="BF25" s="310">
        <v>5</v>
      </c>
      <c r="BG25" s="310">
        <v>0</v>
      </c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1">
        <f t="shared" si="0"/>
        <v>22</v>
      </c>
      <c r="CW25" s="311">
        <f t="shared" si="1"/>
        <v>51</v>
      </c>
      <c r="CX25" s="311">
        <f t="shared" si="2"/>
        <v>14</v>
      </c>
      <c r="CY25" s="311">
        <f t="shared" si="3"/>
        <v>23</v>
      </c>
      <c r="CZ25" s="311">
        <f t="shared" si="4"/>
        <v>0</v>
      </c>
      <c r="DA25" s="311">
        <f t="shared" si="5"/>
        <v>110</v>
      </c>
      <c r="DB25" s="312" t="str">
        <f>IF('Regj. e Mesme Shtator, Nxenes'!Z25='Regj. e Mesme Shtator, Moshat'!DA25,"Mire","Gabim")</f>
        <v>Mire</v>
      </c>
      <c r="DC25" s="311">
        <f t="shared" si="6"/>
        <v>2</v>
      </c>
      <c r="DD25" s="311">
        <f t="shared" si="7"/>
        <v>2</v>
      </c>
      <c r="DE25" s="311">
        <f t="shared" si="8"/>
        <v>0</v>
      </c>
      <c r="DF25" s="311">
        <f t="shared" si="9"/>
        <v>1</v>
      </c>
      <c r="DG25" s="311">
        <f t="shared" si="10"/>
        <v>0</v>
      </c>
      <c r="DH25" s="311">
        <f t="shared" si="11"/>
        <v>5</v>
      </c>
      <c r="DI25" s="312" t="str">
        <f>IF('Regj. e Mesme Shtator, Nxenes'!AA25='Regj. e Mesme Shtator, Moshat'!DH25,"Mire","Gabim")</f>
        <v>Mire</v>
      </c>
      <c r="DJ25" s="248"/>
    </row>
    <row r="26" spans="1:114" s="249" customFormat="1" ht="14.1" customHeight="1">
      <c r="A26" s="250"/>
      <c r="B26" s="250"/>
      <c r="C26" s="291"/>
      <c r="D26" s="221" t="s">
        <v>330</v>
      </c>
      <c r="E26" s="221" t="s">
        <v>838</v>
      </c>
      <c r="F26" s="221" t="s">
        <v>297</v>
      </c>
      <c r="G26" s="221" t="s">
        <v>297</v>
      </c>
      <c r="H26" s="222" t="s">
        <v>535</v>
      </c>
      <c r="I26" s="221" t="s">
        <v>535</v>
      </c>
      <c r="J26" s="265" t="s">
        <v>676</v>
      </c>
      <c r="K26" s="265" t="s">
        <v>353</v>
      </c>
      <c r="L26" s="265" t="s">
        <v>300</v>
      </c>
      <c r="M26" s="221" t="s">
        <v>826</v>
      </c>
      <c r="N26" s="221" t="s">
        <v>822</v>
      </c>
      <c r="O26" s="221" t="s">
        <v>809</v>
      </c>
      <c r="P26" s="309"/>
      <c r="Q26" s="309"/>
      <c r="R26" s="310"/>
      <c r="S26" s="310"/>
      <c r="T26" s="310"/>
      <c r="U26" s="310"/>
      <c r="V26" s="310">
        <v>5</v>
      </c>
      <c r="W26" s="310">
        <v>1</v>
      </c>
      <c r="X26" s="310">
        <v>5</v>
      </c>
      <c r="Y26" s="310">
        <v>1</v>
      </c>
      <c r="Z26" s="310"/>
      <c r="AA26" s="310"/>
      <c r="AB26" s="310">
        <v>2</v>
      </c>
      <c r="AC26" s="310">
        <v>0</v>
      </c>
      <c r="AD26" s="310">
        <v>6</v>
      </c>
      <c r="AE26" s="310">
        <v>2</v>
      </c>
      <c r="AF26" s="310">
        <v>12</v>
      </c>
      <c r="AG26" s="310">
        <v>4</v>
      </c>
      <c r="AH26" s="310"/>
      <c r="AI26" s="310"/>
      <c r="AJ26" s="310">
        <v>3</v>
      </c>
      <c r="AK26" s="310">
        <v>1</v>
      </c>
      <c r="AL26" s="310">
        <v>4</v>
      </c>
      <c r="AM26" s="310">
        <v>1</v>
      </c>
      <c r="AN26" s="310">
        <v>18</v>
      </c>
      <c r="AO26" s="310">
        <v>7</v>
      </c>
      <c r="AP26" s="310"/>
      <c r="AQ26" s="310"/>
      <c r="AR26" s="310">
        <v>4</v>
      </c>
      <c r="AS26" s="310">
        <v>2</v>
      </c>
      <c r="AT26" s="310">
        <v>8</v>
      </c>
      <c r="AU26" s="310">
        <v>3</v>
      </c>
      <c r="AV26" s="310">
        <v>15</v>
      </c>
      <c r="AW26" s="310">
        <v>4</v>
      </c>
      <c r="AX26" s="310"/>
      <c r="AY26" s="310"/>
      <c r="AZ26" s="310">
        <v>2</v>
      </c>
      <c r="BA26" s="310">
        <v>1</v>
      </c>
      <c r="BB26" s="310">
        <v>4</v>
      </c>
      <c r="BC26" s="310">
        <v>0</v>
      </c>
      <c r="BD26" s="310">
        <v>12</v>
      </c>
      <c r="BE26" s="310">
        <v>3</v>
      </c>
      <c r="BF26" s="310"/>
      <c r="BG26" s="310"/>
      <c r="BH26" s="310">
        <v>3</v>
      </c>
      <c r="BI26" s="310">
        <v>1</v>
      </c>
      <c r="BJ26" s="310">
        <v>3</v>
      </c>
      <c r="BK26" s="310">
        <v>0</v>
      </c>
      <c r="BL26" s="310">
        <v>8</v>
      </c>
      <c r="BM26" s="310">
        <v>3</v>
      </c>
      <c r="BN26" s="310"/>
      <c r="BO26" s="310"/>
      <c r="BP26" s="310">
        <v>3</v>
      </c>
      <c r="BQ26" s="310">
        <v>1</v>
      </c>
      <c r="BR26" s="310">
        <v>4</v>
      </c>
      <c r="BS26" s="310">
        <v>1</v>
      </c>
      <c r="BT26" s="310">
        <v>4</v>
      </c>
      <c r="BU26" s="310">
        <v>1</v>
      </c>
      <c r="BV26" s="310"/>
      <c r="BW26" s="310"/>
      <c r="BX26" s="310">
        <v>3</v>
      </c>
      <c r="BY26" s="310">
        <v>1</v>
      </c>
      <c r="BZ26" s="310">
        <v>7</v>
      </c>
      <c r="CA26" s="310">
        <v>2</v>
      </c>
      <c r="CB26" s="310">
        <v>8</v>
      </c>
      <c r="CC26" s="310">
        <v>4</v>
      </c>
      <c r="CD26" s="310"/>
      <c r="CE26" s="310"/>
      <c r="CF26" s="310">
        <v>3</v>
      </c>
      <c r="CG26" s="310">
        <v>1</v>
      </c>
      <c r="CH26" s="310">
        <v>6</v>
      </c>
      <c r="CI26" s="310">
        <v>1</v>
      </c>
      <c r="CJ26" s="310">
        <v>8</v>
      </c>
      <c r="CK26" s="310">
        <v>4</v>
      </c>
      <c r="CL26" s="310"/>
      <c r="CM26" s="310"/>
      <c r="CN26" s="310">
        <v>11</v>
      </c>
      <c r="CO26" s="310">
        <v>3</v>
      </c>
      <c r="CP26" s="310">
        <v>17</v>
      </c>
      <c r="CQ26" s="310">
        <v>3</v>
      </c>
      <c r="CR26" s="310">
        <v>8</v>
      </c>
      <c r="CS26" s="310">
        <v>2</v>
      </c>
      <c r="CT26" s="310">
        <v>5</v>
      </c>
      <c r="CU26" s="310">
        <v>0</v>
      </c>
      <c r="CV26" s="311">
        <f t="shared" si="0"/>
        <v>28</v>
      </c>
      <c r="CW26" s="311">
        <f t="shared" si="1"/>
        <v>47</v>
      </c>
      <c r="CX26" s="311">
        <f t="shared" si="2"/>
        <v>85</v>
      </c>
      <c r="CY26" s="311">
        <f t="shared" si="3"/>
        <v>0</v>
      </c>
      <c r="CZ26" s="311">
        <f t="shared" si="4"/>
        <v>41</v>
      </c>
      <c r="DA26" s="311">
        <f t="shared" si="5"/>
        <v>201</v>
      </c>
      <c r="DB26" s="312" t="str">
        <f>IF('Regj. e Mesme Shtator, Nxenes'!Z26='Regj. e Mesme Shtator, Moshat'!DA26,"Mire","Gabim")</f>
        <v>Mire</v>
      </c>
      <c r="DC26" s="311">
        <f t="shared" si="6"/>
        <v>9</v>
      </c>
      <c r="DD26" s="311">
        <f t="shared" si="7"/>
        <v>11</v>
      </c>
      <c r="DE26" s="311">
        <f t="shared" si="8"/>
        <v>30</v>
      </c>
      <c r="DF26" s="311">
        <f t="shared" si="9"/>
        <v>0</v>
      </c>
      <c r="DG26" s="311">
        <f t="shared" si="10"/>
        <v>8</v>
      </c>
      <c r="DH26" s="311">
        <f t="shared" si="11"/>
        <v>58</v>
      </c>
      <c r="DI26" s="312" t="str">
        <f>IF('Regj. e Mesme Shtator, Nxenes'!AA26='Regj. e Mesme Shtator, Moshat'!DH26,"Mire","Gabim")</f>
        <v>Mire</v>
      </c>
      <c r="DJ26" s="248"/>
    </row>
    <row r="27" spans="1:114" s="249" customFormat="1" ht="14.1" customHeight="1">
      <c r="A27" s="250"/>
      <c r="B27" s="250"/>
      <c r="C27" s="291"/>
      <c r="D27" s="221" t="s">
        <v>337</v>
      </c>
      <c r="E27" s="221" t="s">
        <v>338</v>
      </c>
      <c r="F27" s="221" t="s">
        <v>297</v>
      </c>
      <c r="G27" s="221" t="s">
        <v>297</v>
      </c>
      <c r="H27" s="222" t="s">
        <v>807</v>
      </c>
      <c r="I27" s="221" t="s">
        <v>807</v>
      </c>
      <c r="J27" s="265" t="s">
        <v>298</v>
      </c>
      <c r="K27" s="265" t="s">
        <v>299</v>
      </c>
      <c r="L27" s="265" t="s">
        <v>300</v>
      </c>
      <c r="M27" s="313" t="s">
        <v>833</v>
      </c>
      <c r="N27" s="221" t="s">
        <v>841</v>
      </c>
      <c r="O27" s="221" t="s">
        <v>840</v>
      </c>
      <c r="P27" s="309"/>
      <c r="Q27" s="309"/>
      <c r="R27" s="310">
        <v>9</v>
      </c>
      <c r="S27" s="310">
        <v>6</v>
      </c>
      <c r="T27" s="310"/>
      <c r="U27" s="310"/>
      <c r="V27" s="310">
        <v>3</v>
      </c>
      <c r="W27" s="310">
        <v>1</v>
      </c>
      <c r="X27" s="310">
        <v>10</v>
      </c>
      <c r="Y27" s="310">
        <v>3</v>
      </c>
      <c r="Z27" s="310"/>
      <c r="AA27" s="310"/>
      <c r="AB27" s="310">
        <v>1</v>
      </c>
      <c r="AC27" s="310">
        <v>0</v>
      </c>
      <c r="AD27" s="310">
        <v>1</v>
      </c>
      <c r="AE27" s="310">
        <v>0</v>
      </c>
      <c r="AF27" s="310">
        <v>5</v>
      </c>
      <c r="AG27" s="310">
        <v>3</v>
      </c>
      <c r="AH27" s="310"/>
      <c r="AI27" s="310"/>
      <c r="AJ27" s="310"/>
      <c r="AK27" s="310"/>
      <c r="AL27" s="310"/>
      <c r="AM27" s="310"/>
      <c r="AN27" s="310">
        <v>2</v>
      </c>
      <c r="AO27" s="310">
        <v>1</v>
      </c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1">
        <f t="shared" si="0"/>
        <v>13</v>
      </c>
      <c r="CW27" s="311">
        <f t="shared" si="1"/>
        <v>11</v>
      </c>
      <c r="CX27" s="311">
        <f t="shared" si="2"/>
        <v>7</v>
      </c>
      <c r="CY27" s="311">
        <f t="shared" si="3"/>
        <v>0</v>
      </c>
      <c r="CZ27" s="311">
        <f t="shared" si="4"/>
        <v>0</v>
      </c>
      <c r="DA27" s="311">
        <f t="shared" si="5"/>
        <v>31</v>
      </c>
      <c r="DB27" s="312" t="str">
        <f>IF('Regj. e Mesme Shtator, Nxenes'!Z27='Regj. e Mesme Shtator, Moshat'!DA27,"Mire","Gabim")</f>
        <v>Mire</v>
      </c>
      <c r="DC27" s="311">
        <f t="shared" si="6"/>
        <v>7</v>
      </c>
      <c r="DD27" s="311">
        <f t="shared" si="7"/>
        <v>3</v>
      </c>
      <c r="DE27" s="311">
        <f t="shared" si="8"/>
        <v>4</v>
      </c>
      <c r="DF27" s="311">
        <f t="shared" si="9"/>
        <v>0</v>
      </c>
      <c r="DG27" s="311">
        <f t="shared" si="10"/>
        <v>0</v>
      </c>
      <c r="DH27" s="311">
        <f t="shared" si="11"/>
        <v>14</v>
      </c>
      <c r="DI27" s="312" t="str">
        <f>IF('Regj. e Mesme Shtator, Nxenes'!AA27='Regj. e Mesme Shtator, Moshat'!DH27,"Mire","Gabim")</f>
        <v>Mire</v>
      </c>
      <c r="DJ27" s="248"/>
    </row>
    <row r="28" spans="1:114" s="249" customFormat="1" ht="14.1" customHeight="1">
      <c r="A28" s="250"/>
      <c r="B28" s="250"/>
      <c r="C28" s="291"/>
      <c r="D28" s="221" t="s">
        <v>337</v>
      </c>
      <c r="E28" s="221" t="s">
        <v>338</v>
      </c>
      <c r="F28" s="221" t="s">
        <v>297</v>
      </c>
      <c r="G28" s="221" t="s">
        <v>297</v>
      </c>
      <c r="H28" s="221" t="s">
        <v>807</v>
      </c>
      <c r="I28" s="221" t="s">
        <v>807</v>
      </c>
      <c r="J28" s="221" t="s">
        <v>298</v>
      </c>
      <c r="K28" s="221" t="s">
        <v>299</v>
      </c>
      <c r="L28" s="221" t="s">
        <v>300</v>
      </c>
      <c r="M28" s="221" t="s">
        <v>833</v>
      </c>
      <c r="N28" s="221" t="s">
        <v>839</v>
      </c>
      <c r="O28" s="221" t="s">
        <v>840</v>
      </c>
      <c r="P28" s="309"/>
      <c r="Q28" s="309"/>
      <c r="R28" s="310">
        <v>38</v>
      </c>
      <c r="S28" s="310">
        <v>15</v>
      </c>
      <c r="T28" s="310"/>
      <c r="U28" s="310"/>
      <c r="V28" s="310">
        <v>13</v>
      </c>
      <c r="W28" s="310">
        <v>5</v>
      </c>
      <c r="X28" s="310">
        <v>31</v>
      </c>
      <c r="Y28" s="310">
        <v>7</v>
      </c>
      <c r="Z28" s="310"/>
      <c r="AA28" s="310"/>
      <c r="AB28" s="310">
        <v>3</v>
      </c>
      <c r="AC28" s="310">
        <v>2</v>
      </c>
      <c r="AD28" s="310">
        <v>9</v>
      </c>
      <c r="AE28" s="310">
        <v>2</v>
      </c>
      <c r="AF28" s="310">
        <v>15</v>
      </c>
      <c r="AG28" s="310">
        <v>6</v>
      </c>
      <c r="AH28" s="310"/>
      <c r="AI28" s="310"/>
      <c r="AJ28" s="310"/>
      <c r="AK28" s="310"/>
      <c r="AL28" s="310">
        <v>1</v>
      </c>
      <c r="AM28" s="310">
        <v>0</v>
      </c>
      <c r="AN28" s="310">
        <v>15</v>
      </c>
      <c r="AO28" s="310">
        <v>9</v>
      </c>
      <c r="AP28" s="310">
        <v>20</v>
      </c>
      <c r="AQ28" s="310">
        <v>4</v>
      </c>
      <c r="AR28" s="310"/>
      <c r="AS28" s="310"/>
      <c r="AT28" s="310"/>
      <c r="AU28" s="310"/>
      <c r="AV28" s="310">
        <v>5</v>
      </c>
      <c r="AW28" s="310">
        <v>2</v>
      </c>
      <c r="AX28" s="310">
        <v>17</v>
      </c>
      <c r="AY28" s="310">
        <v>4</v>
      </c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1">
        <f t="shared" si="0"/>
        <v>54</v>
      </c>
      <c r="CW28" s="311">
        <f t="shared" si="1"/>
        <v>41</v>
      </c>
      <c r="CX28" s="311">
        <f t="shared" si="2"/>
        <v>35</v>
      </c>
      <c r="CY28" s="311">
        <f t="shared" si="3"/>
        <v>37</v>
      </c>
      <c r="CZ28" s="311">
        <f t="shared" si="4"/>
        <v>0</v>
      </c>
      <c r="DA28" s="311">
        <f t="shared" si="5"/>
        <v>167</v>
      </c>
      <c r="DB28" s="312" t="str">
        <f>IF('Regj. e Mesme Shtator, Nxenes'!Z28='Regj. e Mesme Shtator, Moshat'!DA28,"Mire","Gabim")</f>
        <v>Mire</v>
      </c>
      <c r="DC28" s="311">
        <f t="shared" si="6"/>
        <v>22</v>
      </c>
      <c r="DD28" s="311">
        <f t="shared" si="7"/>
        <v>9</v>
      </c>
      <c r="DE28" s="311">
        <f t="shared" si="8"/>
        <v>17</v>
      </c>
      <c r="DF28" s="311">
        <f t="shared" si="9"/>
        <v>8</v>
      </c>
      <c r="DG28" s="311">
        <f t="shared" si="10"/>
        <v>0</v>
      </c>
      <c r="DH28" s="311">
        <f t="shared" si="11"/>
        <v>56</v>
      </c>
      <c r="DI28" s="312" t="str">
        <f>IF('Regj. e Mesme Shtator, Nxenes'!AA28='Regj. e Mesme Shtator, Moshat'!DH28,"Mire","Gabim")</f>
        <v>Mire</v>
      </c>
      <c r="DJ28" s="248"/>
    </row>
    <row r="29" spans="1:114" s="249" customFormat="1" ht="14.1" customHeight="1">
      <c r="A29" s="250"/>
      <c r="B29" s="250"/>
      <c r="C29" s="291"/>
      <c r="D29" s="221" t="s">
        <v>410</v>
      </c>
      <c r="E29" s="221" t="s">
        <v>411</v>
      </c>
      <c r="F29" s="221" t="s">
        <v>297</v>
      </c>
      <c r="G29" s="221" t="s">
        <v>297</v>
      </c>
      <c r="H29" s="222" t="s">
        <v>842</v>
      </c>
      <c r="I29" s="221" t="s">
        <v>412</v>
      </c>
      <c r="J29" s="265" t="s">
        <v>676</v>
      </c>
      <c r="K29" s="265" t="s">
        <v>353</v>
      </c>
      <c r="L29" s="265" t="s">
        <v>300</v>
      </c>
      <c r="M29" s="221" t="s">
        <v>826</v>
      </c>
      <c r="N29" s="221" t="s">
        <v>821</v>
      </c>
      <c r="O29" s="221" t="s">
        <v>840</v>
      </c>
      <c r="P29" s="309"/>
      <c r="Q29" s="309"/>
      <c r="R29" s="310">
        <v>25</v>
      </c>
      <c r="S29" s="310">
        <v>13</v>
      </c>
      <c r="T29" s="310"/>
      <c r="U29" s="310"/>
      <c r="V29" s="310">
        <v>13</v>
      </c>
      <c r="W29" s="310">
        <v>2</v>
      </c>
      <c r="X29" s="310">
        <v>21</v>
      </c>
      <c r="Y29" s="310">
        <v>11</v>
      </c>
      <c r="Z29" s="310"/>
      <c r="AA29" s="310"/>
      <c r="AB29" s="310"/>
      <c r="AC29" s="310"/>
      <c r="AD29" s="310">
        <v>8</v>
      </c>
      <c r="AE29" s="310">
        <v>6</v>
      </c>
      <c r="AF29" s="310">
        <v>9</v>
      </c>
      <c r="AG29" s="310">
        <v>1</v>
      </c>
      <c r="AH29" s="310"/>
      <c r="AI29" s="310"/>
      <c r="AJ29" s="310"/>
      <c r="AK29" s="310"/>
      <c r="AL29" s="310"/>
      <c r="AM29" s="310"/>
      <c r="AN29" s="310">
        <v>4</v>
      </c>
      <c r="AO29" s="310">
        <v>1</v>
      </c>
      <c r="AP29" s="310">
        <v>19</v>
      </c>
      <c r="AQ29" s="310">
        <v>6</v>
      </c>
      <c r="AR29" s="310"/>
      <c r="AS29" s="310"/>
      <c r="AT29" s="310"/>
      <c r="AU29" s="310"/>
      <c r="AV29" s="310"/>
      <c r="AW29" s="310"/>
      <c r="AX29" s="310">
        <v>8</v>
      </c>
      <c r="AY29" s="310">
        <v>3</v>
      </c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1">
        <f t="shared" si="0"/>
        <v>38</v>
      </c>
      <c r="CW29" s="311">
        <f t="shared" si="1"/>
        <v>29</v>
      </c>
      <c r="CX29" s="311">
        <f t="shared" si="2"/>
        <v>13</v>
      </c>
      <c r="CY29" s="311">
        <f t="shared" si="3"/>
        <v>27</v>
      </c>
      <c r="CZ29" s="311">
        <f t="shared" si="4"/>
        <v>0</v>
      </c>
      <c r="DA29" s="311">
        <f t="shared" si="5"/>
        <v>107</v>
      </c>
      <c r="DB29" s="312" t="str">
        <f>IF('Regj. e Mesme Shtator, Nxenes'!Z29='Regj. e Mesme Shtator, Moshat'!DA29,"Mire","Gabim")</f>
        <v>Mire</v>
      </c>
      <c r="DC29" s="311">
        <f t="shared" si="6"/>
        <v>15</v>
      </c>
      <c r="DD29" s="311">
        <f t="shared" si="7"/>
        <v>17</v>
      </c>
      <c r="DE29" s="311">
        <f t="shared" si="8"/>
        <v>2</v>
      </c>
      <c r="DF29" s="311">
        <f t="shared" si="9"/>
        <v>9</v>
      </c>
      <c r="DG29" s="311">
        <f t="shared" si="10"/>
        <v>0</v>
      </c>
      <c r="DH29" s="311">
        <f t="shared" si="11"/>
        <v>43</v>
      </c>
      <c r="DI29" s="312" t="str">
        <f>IF('Regj. e Mesme Shtator, Nxenes'!AA29='Regj. e Mesme Shtator, Moshat'!DH29,"Mire","Gabim")</f>
        <v>Mire</v>
      </c>
      <c r="DJ29" s="248"/>
    </row>
    <row r="30" spans="1:114" s="249" customFormat="1" ht="14.1" customHeight="1">
      <c r="A30" s="250"/>
      <c r="B30" s="250"/>
      <c r="C30" s="291"/>
      <c r="D30" s="221" t="s">
        <v>843</v>
      </c>
      <c r="E30" s="221" t="s">
        <v>414</v>
      </c>
      <c r="F30" s="221" t="s">
        <v>297</v>
      </c>
      <c r="G30" s="221" t="s">
        <v>297</v>
      </c>
      <c r="H30" s="221" t="s">
        <v>844</v>
      </c>
      <c r="I30" s="221" t="s">
        <v>416</v>
      </c>
      <c r="J30" s="222" t="s">
        <v>298</v>
      </c>
      <c r="K30" s="222" t="s">
        <v>299</v>
      </c>
      <c r="L30" s="222" t="s">
        <v>300</v>
      </c>
      <c r="M30" s="221" t="s">
        <v>811</v>
      </c>
      <c r="N30" s="221" t="s">
        <v>303</v>
      </c>
      <c r="O30" s="221" t="s">
        <v>840</v>
      </c>
      <c r="P30" s="309"/>
      <c r="Q30" s="309"/>
      <c r="R30" s="310">
        <v>48</v>
      </c>
      <c r="S30" s="310">
        <v>22</v>
      </c>
      <c r="T30" s="310"/>
      <c r="U30" s="310"/>
      <c r="V30" s="310">
        <v>16</v>
      </c>
      <c r="W30" s="310">
        <v>5</v>
      </c>
      <c r="X30" s="310">
        <v>45</v>
      </c>
      <c r="Y30" s="310">
        <v>33</v>
      </c>
      <c r="Z30" s="310"/>
      <c r="AA30" s="310"/>
      <c r="AB30" s="310"/>
      <c r="AC30" s="310"/>
      <c r="AD30" s="310">
        <v>3</v>
      </c>
      <c r="AE30" s="310">
        <v>0</v>
      </c>
      <c r="AF30" s="310">
        <v>57</v>
      </c>
      <c r="AG30" s="310">
        <v>32</v>
      </c>
      <c r="AH30" s="310"/>
      <c r="AI30" s="310"/>
      <c r="AJ30" s="310"/>
      <c r="AK30" s="310"/>
      <c r="AL30" s="310"/>
      <c r="AM30" s="310"/>
      <c r="AN30" s="310">
        <v>4</v>
      </c>
      <c r="AO30" s="310">
        <v>1</v>
      </c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1">
        <f t="shared" si="0"/>
        <v>64</v>
      </c>
      <c r="CW30" s="311">
        <f t="shared" si="1"/>
        <v>48</v>
      </c>
      <c r="CX30" s="311">
        <f t="shared" si="2"/>
        <v>61</v>
      </c>
      <c r="CY30" s="311">
        <f t="shared" si="3"/>
        <v>0</v>
      </c>
      <c r="CZ30" s="311">
        <f t="shared" si="4"/>
        <v>0</v>
      </c>
      <c r="DA30" s="311">
        <f t="shared" si="5"/>
        <v>173</v>
      </c>
      <c r="DB30" s="312" t="str">
        <f>IF('Regj. e Mesme Shtator, Nxenes'!Z30='Regj. e Mesme Shtator, Moshat'!DA30,"Mire","Gabim")</f>
        <v>Mire</v>
      </c>
      <c r="DC30" s="311">
        <f t="shared" si="6"/>
        <v>27</v>
      </c>
      <c r="DD30" s="311">
        <f t="shared" si="7"/>
        <v>33</v>
      </c>
      <c r="DE30" s="311">
        <f t="shared" si="8"/>
        <v>33</v>
      </c>
      <c r="DF30" s="311">
        <f t="shared" si="9"/>
        <v>0</v>
      </c>
      <c r="DG30" s="311">
        <f t="shared" si="10"/>
        <v>0</v>
      </c>
      <c r="DH30" s="311">
        <f t="shared" si="11"/>
        <v>93</v>
      </c>
      <c r="DI30" s="312" t="str">
        <f>IF('Regj. e Mesme Shtator, Nxenes'!AA30='Regj. e Mesme Shtator, Moshat'!DH30,"Mire","Gabim")</f>
        <v>Mire</v>
      </c>
      <c r="DJ30" s="248"/>
    </row>
    <row r="31" spans="1:114" s="249" customFormat="1" ht="14.1" customHeight="1">
      <c r="A31" s="250"/>
      <c r="B31" s="250"/>
      <c r="C31" s="291"/>
      <c r="D31" s="221" t="s">
        <v>384</v>
      </c>
      <c r="E31" s="221" t="s">
        <v>845</v>
      </c>
      <c r="F31" s="221" t="s">
        <v>297</v>
      </c>
      <c r="G31" s="221" t="s">
        <v>297</v>
      </c>
      <c r="H31" s="221" t="s">
        <v>846</v>
      </c>
      <c r="I31" s="221" t="s">
        <v>387</v>
      </c>
      <c r="J31" s="222" t="s">
        <v>676</v>
      </c>
      <c r="K31" s="222" t="s">
        <v>353</v>
      </c>
      <c r="L31" s="222" t="s">
        <v>300</v>
      </c>
      <c r="M31" s="221" t="s">
        <v>811</v>
      </c>
      <c r="N31" s="221" t="s">
        <v>303</v>
      </c>
      <c r="O31" s="221" t="s">
        <v>809</v>
      </c>
      <c r="P31" s="309"/>
      <c r="Q31" s="309"/>
      <c r="R31" s="310">
        <v>31</v>
      </c>
      <c r="S31" s="310">
        <v>16</v>
      </c>
      <c r="T31" s="310"/>
      <c r="U31" s="310"/>
      <c r="V31" s="310">
        <v>14</v>
      </c>
      <c r="W31" s="310">
        <v>3</v>
      </c>
      <c r="X31" s="310">
        <v>32</v>
      </c>
      <c r="Y31" s="310">
        <v>15</v>
      </c>
      <c r="Z31" s="310"/>
      <c r="AA31" s="310"/>
      <c r="AB31" s="310">
        <v>1</v>
      </c>
      <c r="AC31" s="310">
        <v>0</v>
      </c>
      <c r="AD31" s="310">
        <v>20</v>
      </c>
      <c r="AE31" s="310">
        <v>11</v>
      </c>
      <c r="AF31" s="310">
        <v>46</v>
      </c>
      <c r="AG31" s="310">
        <v>28</v>
      </c>
      <c r="AH31" s="310"/>
      <c r="AI31" s="310"/>
      <c r="AJ31" s="310"/>
      <c r="AK31" s="310"/>
      <c r="AL31" s="310"/>
      <c r="AM31" s="310"/>
      <c r="AN31" s="310">
        <v>12</v>
      </c>
      <c r="AO31" s="310">
        <v>7</v>
      </c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1">
        <f t="shared" si="0"/>
        <v>46</v>
      </c>
      <c r="CW31" s="311">
        <f t="shared" si="1"/>
        <v>52</v>
      </c>
      <c r="CX31" s="311">
        <f t="shared" si="2"/>
        <v>58</v>
      </c>
      <c r="CY31" s="311">
        <f t="shared" si="3"/>
        <v>0</v>
      </c>
      <c r="CZ31" s="311">
        <f t="shared" si="4"/>
        <v>0</v>
      </c>
      <c r="DA31" s="311">
        <f t="shared" si="5"/>
        <v>156</v>
      </c>
      <c r="DB31" s="312" t="str">
        <f>IF('Regj. e Mesme Shtator, Nxenes'!Z31='Regj. e Mesme Shtator, Moshat'!DA31,"Mire","Gabim")</f>
        <v>Mire</v>
      </c>
      <c r="DC31" s="311">
        <f t="shared" si="6"/>
        <v>19</v>
      </c>
      <c r="DD31" s="311">
        <f t="shared" si="7"/>
        <v>26</v>
      </c>
      <c r="DE31" s="311">
        <f t="shared" si="8"/>
        <v>35</v>
      </c>
      <c r="DF31" s="311">
        <f t="shared" si="9"/>
        <v>0</v>
      </c>
      <c r="DG31" s="311">
        <f t="shared" si="10"/>
        <v>0</v>
      </c>
      <c r="DH31" s="311">
        <f t="shared" si="11"/>
        <v>80</v>
      </c>
      <c r="DI31" s="312" t="str">
        <f>IF('Regj. e Mesme Shtator, Nxenes'!AA31='Regj. e Mesme Shtator, Moshat'!DH31,"Mire","Gabim")</f>
        <v>Mire</v>
      </c>
      <c r="DJ31" s="248"/>
    </row>
    <row r="32" spans="1:114" s="249" customFormat="1" ht="14.1" customHeight="1">
      <c r="A32" s="250"/>
      <c r="B32" s="250"/>
      <c r="C32" s="291"/>
      <c r="D32" s="221" t="s">
        <v>847</v>
      </c>
      <c r="E32" s="221" t="s">
        <v>600</v>
      </c>
      <c r="F32" s="221" t="s">
        <v>297</v>
      </c>
      <c r="G32" s="221" t="s">
        <v>297</v>
      </c>
      <c r="H32" s="222" t="s">
        <v>601</v>
      </c>
      <c r="I32" s="221" t="s">
        <v>601</v>
      </c>
      <c r="J32" s="222" t="s">
        <v>676</v>
      </c>
      <c r="K32" s="222" t="s">
        <v>353</v>
      </c>
      <c r="L32" s="222" t="s">
        <v>300</v>
      </c>
      <c r="M32" s="221" t="s">
        <v>811</v>
      </c>
      <c r="N32" s="221" t="s">
        <v>303</v>
      </c>
      <c r="O32" s="221" t="s">
        <v>840</v>
      </c>
      <c r="P32" s="309"/>
      <c r="Q32" s="309"/>
      <c r="R32" s="310">
        <v>46</v>
      </c>
      <c r="S32" s="310">
        <v>12</v>
      </c>
      <c r="T32" s="310"/>
      <c r="U32" s="310"/>
      <c r="V32" s="310">
        <v>4</v>
      </c>
      <c r="W32" s="310">
        <v>0</v>
      </c>
      <c r="X32" s="310">
        <v>50</v>
      </c>
      <c r="Y32" s="310">
        <v>19</v>
      </c>
      <c r="Z32" s="310"/>
      <c r="AA32" s="310"/>
      <c r="AB32" s="310"/>
      <c r="AC32" s="310"/>
      <c r="AD32" s="310"/>
      <c r="AE32" s="310"/>
      <c r="AF32" s="310">
        <v>40</v>
      </c>
      <c r="AG32" s="310">
        <v>25</v>
      </c>
      <c r="AH32" s="310"/>
      <c r="AI32" s="310"/>
      <c r="AJ32" s="310"/>
      <c r="AK32" s="310"/>
      <c r="AL32" s="310"/>
      <c r="AM32" s="310"/>
      <c r="AN32" s="310">
        <v>3</v>
      </c>
      <c r="AO32" s="310">
        <v>1</v>
      </c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1">
        <f t="shared" si="0"/>
        <v>50</v>
      </c>
      <c r="CW32" s="311">
        <f t="shared" si="1"/>
        <v>50</v>
      </c>
      <c r="CX32" s="311">
        <f t="shared" si="2"/>
        <v>43</v>
      </c>
      <c r="CY32" s="311">
        <f t="shared" si="3"/>
        <v>0</v>
      </c>
      <c r="CZ32" s="311">
        <f t="shared" si="4"/>
        <v>0</v>
      </c>
      <c r="DA32" s="311">
        <f t="shared" si="5"/>
        <v>143</v>
      </c>
      <c r="DB32" s="312" t="str">
        <f>IF('Regj. e Mesme Shtator, Nxenes'!Z32='Regj. e Mesme Shtator, Moshat'!DA32,"Mire","Gabim")</f>
        <v>Mire</v>
      </c>
      <c r="DC32" s="311">
        <f t="shared" si="6"/>
        <v>12</v>
      </c>
      <c r="DD32" s="311">
        <f t="shared" si="7"/>
        <v>19</v>
      </c>
      <c r="DE32" s="311">
        <f t="shared" si="8"/>
        <v>26</v>
      </c>
      <c r="DF32" s="311">
        <f t="shared" si="9"/>
        <v>0</v>
      </c>
      <c r="DG32" s="311">
        <f t="shared" si="10"/>
        <v>0</v>
      </c>
      <c r="DH32" s="311">
        <f t="shared" si="11"/>
        <v>57</v>
      </c>
      <c r="DI32" s="312" t="str">
        <f>IF('Regj. e Mesme Shtator, Nxenes'!AA32='Regj. e Mesme Shtator, Moshat'!DH32,"Mire","Gabim")</f>
        <v>Mire</v>
      </c>
      <c r="DJ32" s="248"/>
    </row>
    <row r="33" spans="1:114" s="249" customFormat="1" ht="14.1" customHeight="1">
      <c r="A33" s="250"/>
      <c r="B33" s="250"/>
      <c r="C33" s="291"/>
      <c r="D33" s="221" t="s">
        <v>848</v>
      </c>
      <c r="E33" s="221" t="s">
        <v>399</v>
      </c>
      <c r="F33" s="221" t="s">
        <v>297</v>
      </c>
      <c r="G33" s="221" t="s">
        <v>297</v>
      </c>
      <c r="H33" s="221" t="s">
        <v>842</v>
      </c>
      <c r="I33" s="221" t="s">
        <v>842</v>
      </c>
      <c r="J33" s="222" t="s">
        <v>676</v>
      </c>
      <c r="K33" s="222" t="s">
        <v>353</v>
      </c>
      <c r="L33" s="222" t="s">
        <v>300</v>
      </c>
      <c r="M33" s="221" t="s">
        <v>811</v>
      </c>
      <c r="N33" s="221" t="s">
        <v>303</v>
      </c>
      <c r="O33" s="221" t="s">
        <v>840</v>
      </c>
      <c r="P33" s="309"/>
      <c r="Q33" s="309"/>
      <c r="R33" s="310">
        <v>17</v>
      </c>
      <c r="S33" s="310">
        <v>7</v>
      </c>
      <c r="T33" s="310"/>
      <c r="U33" s="310"/>
      <c r="V33" s="310">
        <v>15</v>
      </c>
      <c r="W33" s="310">
        <v>6</v>
      </c>
      <c r="X33" s="310">
        <v>26</v>
      </c>
      <c r="Y33" s="310">
        <v>8</v>
      </c>
      <c r="Z33" s="310"/>
      <c r="AA33" s="310"/>
      <c r="AB33" s="310">
        <v>5</v>
      </c>
      <c r="AC33" s="310">
        <v>2</v>
      </c>
      <c r="AD33" s="310">
        <v>16</v>
      </c>
      <c r="AE33" s="310">
        <v>6</v>
      </c>
      <c r="AF33" s="310">
        <v>23</v>
      </c>
      <c r="AG33" s="310">
        <v>7</v>
      </c>
      <c r="AH33" s="310"/>
      <c r="AI33" s="310"/>
      <c r="AJ33" s="310"/>
      <c r="AK33" s="310"/>
      <c r="AL33" s="310">
        <v>2</v>
      </c>
      <c r="AM33" s="310">
        <v>1</v>
      </c>
      <c r="AN33" s="310">
        <v>14</v>
      </c>
      <c r="AO33" s="310">
        <v>8</v>
      </c>
      <c r="AP33" s="310"/>
      <c r="AQ33" s="310"/>
      <c r="AR33" s="310"/>
      <c r="AS33" s="310"/>
      <c r="AT33" s="310">
        <v>1</v>
      </c>
      <c r="AU33" s="310">
        <v>0</v>
      </c>
      <c r="AV33" s="310">
        <v>4</v>
      </c>
      <c r="AW33" s="310">
        <v>0</v>
      </c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1">
        <f t="shared" si="0"/>
        <v>37</v>
      </c>
      <c r="CW33" s="311">
        <f t="shared" si="1"/>
        <v>45</v>
      </c>
      <c r="CX33" s="311">
        <f t="shared" si="2"/>
        <v>41</v>
      </c>
      <c r="CY33" s="311">
        <f t="shared" si="3"/>
        <v>0</v>
      </c>
      <c r="CZ33" s="311">
        <f t="shared" si="4"/>
        <v>0</v>
      </c>
      <c r="DA33" s="311">
        <f t="shared" si="5"/>
        <v>123</v>
      </c>
      <c r="DB33" s="312" t="str">
        <f>IF('Regj. e Mesme Shtator, Nxenes'!Z33='Regj. e Mesme Shtator, Moshat'!DA33,"Mire","Gabim")</f>
        <v>Mire</v>
      </c>
      <c r="DC33" s="311">
        <f t="shared" si="6"/>
        <v>15</v>
      </c>
      <c r="DD33" s="311">
        <f t="shared" si="7"/>
        <v>15</v>
      </c>
      <c r="DE33" s="311">
        <f t="shared" si="8"/>
        <v>15</v>
      </c>
      <c r="DF33" s="311">
        <f t="shared" si="9"/>
        <v>0</v>
      </c>
      <c r="DG33" s="311">
        <f t="shared" si="10"/>
        <v>0</v>
      </c>
      <c r="DH33" s="311">
        <f t="shared" si="11"/>
        <v>45</v>
      </c>
      <c r="DI33" s="312" t="str">
        <f>IF('Regj. e Mesme Shtator, Nxenes'!AA33='Regj. e Mesme Shtator, Moshat'!DH33,"Mire","Gabim")</f>
        <v>Mire</v>
      </c>
      <c r="DJ33" s="248"/>
    </row>
    <row r="34" spans="1:114" s="249" customFormat="1" ht="14.1" customHeight="1">
      <c r="A34" s="250"/>
      <c r="B34" s="250"/>
      <c r="C34" s="291"/>
      <c r="D34" s="221" t="s">
        <v>849</v>
      </c>
      <c r="E34" s="221" t="s">
        <v>850</v>
      </c>
      <c r="F34" s="221" t="s">
        <v>297</v>
      </c>
      <c r="G34" s="222" t="s">
        <v>297</v>
      </c>
      <c r="H34" s="222" t="s">
        <v>535</v>
      </c>
      <c r="I34" s="221" t="s">
        <v>535</v>
      </c>
      <c r="J34" s="222" t="s">
        <v>676</v>
      </c>
      <c r="K34" s="222" t="s">
        <v>353</v>
      </c>
      <c r="L34" s="222" t="s">
        <v>300</v>
      </c>
      <c r="M34" s="221" t="s">
        <v>811</v>
      </c>
      <c r="N34" s="221" t="s">
        <v>303</v>
      </c>
      <c r="O34" s="221" t="s">
        <v>809</v>
      </c>
      <c r="P34" s="309">
        <v>6</v>
      </c>
      <c r="Q34" s="309">
        <v>4</v>
      </c>
      <c r="R34" s="310">
        <v>109</v>
      </c>
      <c r="S34" s="310">
        <v>54</v>
      </c>
      <c r="T34" s="310"/>
      <c r="U34" s="310"/>
      <c r="V34" s="310">
        <v>16</v>
      </c>
      <c r="W34" s="310">
        <v>3</v>
      </c>
      <c r="X34" s="310">
        <v>77</v>
      </c>
      <c r="Y34" s="310">
        <v>43</v>
      </c>
      <c r="Z34" s="310"/>
      <c r="AA34" s="310"/>
      <c r="AB34" s="310">
        <v>5</v>
      </c>
      <c r="AC34" s="310">
        <v>1</v>
      </c>
      <c r="AD34" s="310">
        <v>29</v>
      </c>
      <c r="AE34" s="310">
        <v>13</v>
      </c>
      <c r="AF34" s="310">
        <v>80</v>
      </c>
      <c r="AG34" s="310">
        <v>44</v>
      </c>
      <c r="AH34" s="310"/>
      <c r="AI34" s="310"/>
      <c r="AJ34" s="310"/>
      <c r="AK34" s="310"/>
      <c r="AL34" s="310"/>
      <c r="AM34" s="310"/>
      <c r="AN34" s="310">
        <v>44</v>
      </c>
      <c r="AO34" s="310">
        <v>15</v>
      </c>
      <c r="AP34" s="310"/>
      <c r="AQ34" s="310"/>
      <c r="AR34" s="310"/>
      <c r="AS34" s="310"/>
      <c r="AT34" s="310"/>
      <c r="AU34" s="310"/>
      <c r="AV34" s="310">
        <v>5</v>
      </c>
      <c r="AW34" s="310">
        <v>3</v>
      </c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1">
        <f t="shared" si="0"/>
        <v>136</v>
      </c>
      <c r="CW34" s="311">
        <f t="shared" si="1"/>
        <v>106</v>
      </c>
      <c r="CX34" s="311">
        <f t="shared" si="2"/>
        <v>129</v>
      </c>
      <c r="CY34" s="311">
        <f t="shared" si="3"/>
        <v>0</v>
      </c>
      <c r="CZ34" s="311">
        <f t="shared" si="4"/>
        <v>0</v>
      </c>
      <c r="DA34" s="311">
        <f t="shared" si="5"/>
        <v>371</v>
      </c>
      <c r="DB34" s="312" t="str">
        <f>IF('Regj. e Mesme Shtator, Nxenes'!Z34='Regj. e Mesme Shtator, Moshat'!DA34,"Mire","Gabim")</f>
        <v>Mire</v>
      </c>
      <c r="DC34" s="311">
        <f t="shared" si="6"/>
        <v>62</v>
      </c>
      <c r="DD34" s="311">
        <f t="shared" si="7"/>
        <v>56</v>
      </c>
      <c r="DE34" s="311">
        <f t="shared" si="8"/>
        <v>62</v>
      </c>
      <c r="DF34" s="311">
        <f t="shared" si="9"/>
        <v>0</v>
      </c>
      <c r="DG34" s="311">
        <f t="shared" si="10"/>
        <v>0</v>
      </c>
      <c r="DH34" s="311">
        <f t="shared" si="11"/>
        <v>180</v>
      </c>
      <c r="DI34" s="312" t="str">
        <f>IF('Regj. e Mesme Shtator, Nxenes'!AA34='Regj. e Mesme Shtator, Moshat'!DH34,"Mire","Gabim")</f>
        <v>Mire</v>
      </c>
      <c r="DJ34" s="248"/>
    </row>
    <row r="35" spans="1:114" s="282" customFormat="1" ht="14.1" customHeight="1">
      <c r="A35" s="250"/>
      <c r="B35" s="250"/>
      <c r="C35" s="291"/>
      <c r="D35" s="221" t="s">
        <v>778</v>
      </c>
      <c r="E35" s="221" t="s">
        <v>1220</v>
      </c>
      <c r="F35" s="221" t="s">
        <v>297</v>
      </c>
      <c r="G35" s="222" t="s">
        <v>297</v>
      </c>
      <c r="H35" s="221" t="s">
        <v>851</v>
      </c>
      <c r="I35" s="222" t="s">
        <v>851</v>
      </c>
      <c r="J35" s="222" t="s">
        <v>676</v>
      </c>
      <c r="K35" s="222" t="s">
        <v>353</v>
      </c>
      <c r="L35" s="222" t="s">
        <v>300</v>
      </c>
      <c r="M35" s="221" t="s">
        <v>811</v>
      </c>
      <c r="N35" s="221" t="s">
        <v>303</v>
      </c>
      <c r="O35" s="221" t="s">
        <v>840</v>
      </c>
      <c r="P35" s="309"/>
      <c r="Q35" s="309"/>
      <c r="R35" s="310">
        <v>71</v>
      </c>
      <c r="S35" s="310">
        <v>32</v>
      </c>
      <c r="T35" s="310"/>
      <c r="U35" s="310"/>
      <c r="V35" s="310">
        <v>5</v>
      </c>
      <c r="W35" s="310">
        <v>2</v>
      </c>
      <c r="X35" s="310">
        <v>58</v>
      </c>
      <c r="Y35" s="310">
        <v>28</v>
      </c>
      <c r="Z35" s="310"/>
      <c r="AA35" s="310"/>
      <c r="AB35" s="310"/>
      <c r="AC35" s="310"/>
      <c r="AD35" s="310">
        <v>11</v>
      </c>
      <c r="AE35" s="310">
        <v>4</v>
      </c>
      <c r="AF35" s="310">
        <v>45</v>
      </c>
      <c r="AG35" s="310">
        <v>28</v>
      </c>
      <c r="AH35" s="310"/>
      <c r="AI35" s="310"/>
      <c r="AJ35" s="310"/>
      <c r="AK35" s="310"/>
      <c r="AL35" s="310"/>
      <c r="AM35" s="310"/>
      <c r="AN35" s="310">
        <v>10</v>
      </c>
      <c r="AO35" s="310">
        <v>4</v>
      </c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1">
        <f t="shared" si="0"/>
        <v>76</v>
      </c>
      <c r="CW35" s="311">
        <f t="shared" si="1"/>
        <v>69</v>
      </c>
      <c r="CX35" s="311">
        <f t="shared" si="2"/>
        <v>55</v>
      </c>
      <c r="CY35" s="311">
        <f t="shared" si="3"/>
        <v>0</v>
      </c>
      <c r="CZ35" s="311">
        <f t="shared" si="4"/>
        <v>0</v>
      </c>
      <c r="DA35" s="311">
        <f t="shared" si="5"/>
        <v>200</v>
      </c>
      <c r="DB35" s="312" t="str">
        <f>IF('Regj. e Mesme Shtator, Nxenes'!Z35='Regj. e Mesme Shtator, Moshat'!DA35,"Mire","Gabim")</f>
        <v>Mire</v>
      </c>
      <c r="DC35" s="311">
        <f t="shared" si="6"/>
        <v>34</v>
      </c>
      <c r="DD35" s="311">
        <f t="shared" si="7"/>
        <v>32</v>
      </c>
      <c r="DE35" s="311">
        <f t="shared" si="8"/>
        <v>32</v>
      </c>
      <c r="DF35" s="311">
        <f t="shared" si="9"/>
        <v>0</v>
      </c>
      <c r="DG35" s="311">
        <f t="shared" si="10"/>
        <v>0</v>
      </c>
      <c r="DH35" s="311">
        <f t="shared" si="11"/>
        <v>98</v>
      </c>
      <c r="DI35" s="312" t="str">
        <f>IF('Regj. e Mesme Shtator, Nxenes'!AA35='Regj. e Mesme Shtator, Moshat'!DH35,"Mire","Gabim")</f>
        <v>Mire</v>
      </c>
      <c r="DJ35" s="281"/>
    </row>
    <row r="36" spans="1:114" s="249" customFormat="1" ht="14.1" customHeight="1">
      <c r="A36" s="250"/>
      <c r="B36" s="250"/>
      <c r="C36" s="291"/>
      <c r="D36" s="221" t="s">
        <v>417</v>
      </c>
      <c r="E36" s="221" t="s">
        <v>418</v>
      </c>
      <c r="F36" s="221" t="s">
        <v>297</v>
      </c>
      <c r="G36" s="221" t="s">
        <v>297</v>
      </c>
      <c r="H36" s="222" t="s">
        <v>844</v>
      </c>
      <c r="I36" s="221" t="s">
        <v>852</v>
      </c>
      <c r="J36" s="222" t="s">
        <v>676</v>
      </c>
      <c r="K36" s="222" t="s">
        <v>353</v>
      </c>
      <c r="L36" s="222" t="s">
        <v>300</v>
      </c>
      <c r="M36" s="221" t="s">
        <v>811</v>
      </c>
      <c r="N36" s="221" t="s">
        <v>303</v>
      </c>
      <c r="O36" s="221" t="s">
        <v>840</v>
      </c>
      <c r="P36" s="309"/>
      <c r="Q36" s="309"/>
      <c r="R36" s="310">
        <v>37</v>
      </c>
      <c r="S36" s="310">
        <v>21</v>
      </c>
      <c r="T36" s="310">
        <v>1</v>
      </c>
      <c r="U36" s="310">
        <v>1</v>
      </c>
      <c r="V36" s="310">
        <v>16</v>
      </c>
      <c r="W36" s="310">
        <v>4</v>
      </c>
      <c r="X36" s="310">
        <v>33</v>
      </c>
      <c r="Y36" s="310">
        <v>25</v>
      </c>
      <c r="Z36" s="310"/>
      <c r="AA36" s="310"/>
      <c r="AB36" s="310">
        <v>3</v>
      </c>
      <c r="AC36" s="310">
        <v>1</v>
      </c>
      <c r="AD36" s="310">
        <v>11</v>
      </c>
      <c r="AE36" s="310">
        <v>5</v>
      </c>
      <c r="AF36" s="310">
        <v>13</v>
      </c>
      <c r="AG36" s="310">
        <v>10</v>
      </c>
      <c r="AH36" s="310"/>
      <c r="AI36" s="310"/>
      <c r="AJ36" s="310"/>
      <c r="AK36" s="310"/>
      <c r="AL36" s="310">
        <v>1</v>
      </c>
      <c r="AM36" s="310">
        <v>0</v>
      </c>
      <c r="AN36" s="310">
        <v>5</v>
      </c>
      <c r="AO36" s="310">
        <v>2</v>
      </c>
      <c r="AP36" s="310"/>
      <c r="AQ36" s="310"/>
      <c r="AR36" s="310"/>
      <c r="AS36" s="310"/>
      <c r="AT36" s="310"/>
      <c r="AU36" s="310"/>
      <c r="AV36" s="310">
        <v>2</v>
      </c>
      <c r="AW36" s="310">
        <v>1</v>
      </c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1">
        <f t="shared" si="0"/>
        <v>56</v>
      </c>
      <c r="CW36" s="311">
        <f t="shared" si="1"/>
        <v>46</v>
      </c>
      <c r="CX36" s="311">
        <f t="shared" si="2"/>
        <v>20</v>
      </c>
      <c r="CY36" s="311">
        <f t="shared" si="3"/>
        <v>0</v>
      </c>
      <c r="CZ36" s="311">
        <f t="shared" si="4"/>
        <v>0</v>
      </c>
      <c r="DA36" s="311">
        <f t="shared" si="5"/>
        <v>122</v>
      </c>
      <c r="DB36" s="312" t="str">
        <f>IF('Regj. e Mesme Shtator, Nxenes'!Z36='Regj. e Mesme Shtator, Moshat'!DA36,"Mire","Gabim")</f>
        <v>Mire</v>
      </c>
      <c r="DC36" s="311">
        <f t="shared" si="6"/>
        <v>26</v>
      </c>
      <c r="DD36" s="311">
        <f t="shared" si="7"/>
        <v>31</v>
      </c>
      <c r="DE36" s="311">
        <f t="shared" si="8"/>
        <v>13</v>
      </c>
      <c r="DF36" s="311">
        <f t="shared" si="9"/>
        <v>0</v>
      </c>
      <c r="DG36" s="311">
        <f t="shared" si="10"/>
        <v>0</v>
      </c>
      <c r="DH36" s="311">
        <f t="shared" si="11"/>
        <v>70</v>
      </c>
      <c r="DI36" s="312" t="str">
        <f>IF('Regj. e Mesme Shtator, Nxenes'!AA36='Regj. e Mesme Shtator, Moshat'!DH36,"Mire","Gabim")</f>
        <v>Mire</v>
      </c>
      <c r="DJ36" s="248"/>
    </row>
    <row r="37" spans="1:114" s="249" customFormat="1" ht="14.1" customHeight="1">
      <c r="A37" s="250"/>
      <c r="B37" s="250"/>
      <c r="C37" s="291"/>
      <c r="D37" s="221" t="s">
        <v>595</v>
      </c>
      <c r="E37" s="221" t="s">
        <v>596</v>
      </c>
      <c r="F37" s="221" t="s">
        <v>297</v>
      </c>
      <c r="G37" s="221" t="s">
        <v>297</v>
      </c>
      <c r="H37" s="221" t="s">
        <v>587</v>
      </c>
      <c r="I37" s="221" t="s">
        <v>587</v>
      </c>
      <c r="J37" s="222" t="s">
        <v>676</v>
      </c>
      <c r="K37" s="222" t="s">
        <v>353</v>
      </c>
      <c r="L37" s="222" t="s">
        <v>300</v>
      </c>
      <c r="M37" s="221" t="s">
        <v>811</v>
      </c>
      <c r="N37" s="221" t="s">
        <v>303</v>
      </c>
      <c r="O37" s="221" t="s">
        <v>840</v>
      </c>
      <c r="P37" s="309"/>
      <c r="Q37" s="309"/>
      <c r="R37" s="310">
        <v>42</v>
      </c>
      <c r="S37" s="310">
        <v>26</v>
      </c>
      <c r="T37" s="310">
        <v>1</v>
      </c>
      <c r="U37" s="310">
        <v>1</v>
      </c>
      <c r="V37" s="310">
        <v>17</v>
      </c>
      <c r="W37" s="310">
        <v>2</v>
      </c>
      <c r="X37" s="310">
        <v>34</v>
      </c>
      <c r="Y37" s="310">
        <v>20</v>
      </c>
      <c r="Z37" s="310"/>
      <c r="AA37" s="310"/>
      <c r="AB37" s="310">
        <v>1</v>
      </c>
      <c r="AC37" s="310">
        <v>0</v>
      </c>
      <c r="AD37" s="310">
        <v>13</v>
      </c>
      <c r="AE37" s="310">
        <v>3</v>
      </c>
      <c r="AF37" s="310">
        <v>29</v>
      </c>
      <c r="AG37" s="310">
        <v>13</v>
      </c>
      <c r="AH37" s="310"/>
      <c r="AI37" s="310"/>
      <c r="AJ37" s="310"/>
      <c r="AK37" s="310"/>
      <c r="AL37" s="310">
        <v>2</v>
      </c>
      <c r="AM37" s="310">
        <v>0</v>
      </c>
      <c r="AN37" s="310">
        <v>15</v>
      </c>
      <c r="AO37" s="310">
        <v>10</v>
      </c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1">
        <f t="shared" si="0"/>
        <v>60</v>
      </c>
      <c r="CW37" s="311">
        <f t="shared" si="1"/>
        <v>50</v>
      </c>
      <c r="CX37" s="311">
        <f t="shared" si="2"/>
        <v>44</v>
      </c>
      <c r="CY37" s="311">
        <f t="shared" si="3"/>
        <v>0</v>
      </c>
      <c r="CZ37" s="311">
        <f t="shared" si="4"/>
        <v>0</v>
      </c>
      <c r="DA37" s="311">
        <f t="shared" si="5"/>
        <v>154</v>
      </c>
      <c r="DB37" s="312" t="str">
        <f>IF('Regj. e Mesme Shtator, Nxenes'!Z37='Regj. e Mesme Shtator, Moshat'!DA37,"Mire","Gabim")</f>
        <v>Mire</v>
      </c>
      <c r="DC37" s="311">
        <f t="shared" si="6"/>
        <v>28</v>
      </c>
      <c r="DD37" s="311">
        <f t="shared" si="7"/>
        <v>24</v>
      </c>
      <c r="DE37" s="311">
        <f t="shared" si="8"/>
        <v>23</v>
      </c>
      <c r="DF37" s="311">
        <f t="shared" si="9"/>
        <v>0</v>
      </c>
      <c r="DG37" s="311">
        <f t="shared" si="10"/>
        <v>0</v>
      </c>
      <c r="DH37" s="311">
        <f t="shared" si="11"/>
        <v>75</v>
      </c>
      <c r="DI37" s="312" t="str">
        <f>IF('Regj. e Mesme Shtator, Nxenes'!AA37='Regj. e Mesme Shtator, Moshat'!DH37,"Mire","Gabim")</f>
        <v>Mire</v>
      </c>
      <c r="DJ37" s="248"/>
    </row>
    <row r="38" spans="1:114" s="249" customFormat="1" ht="14.1" customHeight="1">
      <c r="A38" s="250"/>
      <c r="B38" s="250"/>
      <c r="C38" s="291"/>
      <c r="D38" s="221" t="s">
        <v>591</v>
      </c>
      <c r="E38" s="221" t="s">
        <v>853</v>
      </c>
      <c r="F38" s="221" t="s">
        <v>297</v>
      </c>
      <c r="G38" s="221" t="s">
        <v>297</v>
      </c>
      <c r="H38" s="221" t="s">
        <v>587</v>
      </c>
      <c r="I38" s="221" t="s">
        <v>588</v>
      </c>
      <c r="J38" s="222" t="s">
        <v>676</v>
      </c>
      <c r="K38" s="222" t="s">
        <v>353</v>
      </c>
      <c r="L38" s="222" t="s">
        <v>300</v>
      </c>
      <c r="M38" s="221" t="s">
        <v>811</v>
      </c>
      <c r="N38" s="221" t="s">
        <v>303</v>
      </c>
      <c r="O38" s="221" t="s">
        <v>840</v>
      </c>
      <c r="P38" s="309"/>
      <c r="Q38" s="309"/>
      <c r="R38" s="310">
        <v>29</v>
      </c>
      <c r="S38" s="310">
        <v>14</v>
      </c>
      <c r="T38" s="310"/>
      <c r="U38" s="310"/>
      <c r="V38" s="310">
        <v>2</v>
      </c>
      <c r="W38" s="310">
        <v>0</v>
      </c>
      <c r="X38" s="310">
        <v>26</v>
      </c>
      <c r="Y38" s="310">
        <v>11</v>
      </c>
      <c r="Z38" s="310"/>
      <c r="AA38" s="310"/>
      <c r="AB38" s="310"/>
      <c r="AC38" s="310"/>
      <c r="AD38" s="310">
        <v>2</v>
      </c>
      <c r="AE38" s="310">
        <v>0</v>
      </c>
      <c r="AF38" s="310">
        <v>20</v>
      </c>
      <c r="AG38" s="310">
        <v>8</v>
      </c>
      <c r="AH38" s="310"/>
      <c r="AI38" s="310"/>
      <c r="AJ38" s="310"/>
      <c r="AK38" s="310"/>
      <c r="AL38" s="310"/>
      <c r="AM38" s="310"/>
      <c r="AN38" s="310">
        <v>7</v>
      </c>
      <c r="AO38" s="310">
        <v>3</v>
      </c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1">
        <f t="shared" si="0"/>
        <v>31</v>
      </c>
      <c r="CW38" s="311">
        <f t="shared" si="1"/>
        <v>28</v>
      </c>
      <c r="CX38" s="311">
        <f t="shared" si="2"/>
        <v>27</v>
      </c>
      <c r="CY38" s="311">
        <f t="shared" si="3"/>
        <v>0</v>
      </c>
      <c r="CZ38" s="311">
        <f t="shared" si="4"/>
        <v>0</v>
      </c>
      <c r="DA38" s="311">
        <f t="shared" si="5"/>
        <v>86</v>
      </c>
      <c r="DB38" s="312" t="str">
        <f>IF('Regj. e Mesme Shtator, Nxenes'!Z38='Regj. e Mesme Shtator, Moshat'!DA38,"Mire","Gabim")</f>
        <v>Mire</v>
      </c>
      <c r="DC38" s="311">
        <f t="shared" si="6"/>
        <v>14</v>
      </c>
      <c r="DD38" s="311">
        <f t="shared" si="7"/>
        <v>11</v>
      </c>
      <c r="DE38" s="311">
        <f t="shared" si="8"/>
        <v>11</v>
      </c>
      <c r="DF38" s="311">
        <f t="shared" si="9"/>
        <v>0</v>
      </c>
      <c r="DG38" s="311">
        <f t="shared" si="10"/>
        <v>0</v>
      </c>
      <c r="DH38" s="311">
        <f t="shared" si="11"/>
        <v>36</v>
      </c>
      <c r="DI38" s="312" t="str">
        <f>IF('Regj. e Mesme Shtator, Nxenes'!AA38='Regj. e Mesme Shtator, Moshat'!DH38,"Mire","Gabim")</f>
        <v>Mire</v>
      </c>
      <c r="DJ38" s="248"/>
    </row>
    <row r="39" spans="1:114" s="249" customFormat="1" ht="14.1" customHeight="1">
      <c r="C39" s="314"/>
      <c r="D39" s="221" t="s">
        <v>692</v>
      </c>
      <c r="E39" s="264" t="s">
        <v>482</v>
      </c>
      <c r="F39" s="222" t="s">
        <v>297</v>
      </c>
      <c r="G39" s="222" t="s">
        <v>297</v>
      </c>
      <c r="H39" s="222" t="s">
        <v>483</v>
      </c>
      <c r="I39" s="222" t="s">
        <v>483</v>
      </c>
      <c r="J39" s="222" t="s">
        <v>676</v>
      </c>
      <c r="K39" s="222" t="s">
        <v>353</v>
      </c>
      <c r="L39" s="222" t="s">
        <v>300</v>
      </c>
      <c r="M39" s="221" t="s">
        <v>811</v>
      </c>
      <c r="N39" s="221" t="s">
        <v>303</v>
      </c>
      <c r="O39" s="222" t="s">
        <v>840</v>
      </c>
      <c r="P39" s="309"/>
      <c r="Q39" s="309"/>
      <c r="R39" s="310">
        <v>55</v>
      </c>
      <c r="S39" s="310">
        <v>32</v>
      </c>
      <c r="T39" s="310"/>
      <c r="U39" s="310"/>
      <c r="V39" s="310">
        <v>11</v>
      </c>
      <c r="W39" s="310">
        <v>4</v>
      </c>
      <c r="X39" s="310">
        <v>40</v>
      </c>
      <c r="Y39" s="310">
        <v>26</v>
      </c>
      <c r="Z39" s="310"/>
      <c r="AA39" s="310"/>
      <c r="AB39" s="310">
        <v>1</v>
      </c>
      <c r="AC39" s="310">
        <v>0</v>
      </c>
      <c r="AD39" s="310">
        <v>18</v>
      </c>
      <c r="AE39" s="310">
        <v>9</v>
      </c>
      <c r="AF39" s="310">
        <v>29</v>
      </c>
      <c r="AG39" s="310">
        <v>22</v>
      </c>
      <c r="AH39" s="310"/>
      <c r="AI39" s="310"/>
      <c r="AJ39" s="310"/>
      <c r="AK39" s="310"/>
      <c r="AL39" s="310"/>
      <c r="AM39" s="310"/>
      <c r="AN39" s="310">
        <v>19</v>
      </c>
      <c r="AO39" s="310">
        <v>9</v>
      </c>
      <c r="AP39" s="310"/>
      <c r="AQ39" s="310"/>
      <c r="AR39" s="310"/>
      <c r="AS39" s="310"/>
      <c r="AT39" s="310"/>
      <c r="AU39" s="310"/>
      <c r="AV39" s="310">
        <v>2</v>
      </c>
      <c r="AW39" s="310">
        <v>0</v>
      </c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1">
        <f t="shared" si="0"/>
        <v>67</v>
      </c>
      <c r="CW39" s="311">
        <f t="shared" si="1"/>
        <v>58</v>
      </c>
      <c r="CX39" s="311">
        <f t="shared" si="2"/>
        <v>50</v>
      </c>
      <c r="CY39" s="311">
        <f t="shared" si="3"/>
        <v>0</v>
      </c>
      <c r="CZ39" s="311">
        <f t="shared" si="4"/>
        <v>0</v>
      </c>
      <c r="DA39" s="311">
        <f t="shared" si="5"/>
        <v>175</v>
      </c>
      <c r="DB39" s="312" t="str">
        <f>IF('Regj. e Mesme Shtator, Nxenes'!Z39='Regj. e Mesme Shtator, Moshat'!DA39,"Mire","Gabim")</f>
        <v>Mire</v>
      </c>
      <c r="DC39" s="311">
        <f t="shared" si="6"/>
        <v>36</v>
      </c>
      <c r="DD39" s="311">
        <f t="shared" si="7"/>
        <v>35</v>
      </c>
      <c r="DE39" s="311">
        <f t="shared" si="8"/>
        <v>31</v>
      </c>
      <c r="DF39" s="311">
        <f t="shared" si="9"/>
        <v>0</v>
      </c>
      <c r="DG39" s="311">
        <f t="shared" si="10"/>
        <v>0</v>
      </c>
      <c r="DH39" s="311">
        <f t="shared" si="11"/>
        <v>102</v>
      </c>
      <c r="DI39" s="312" t="str">
        <f>IF('Regj. e Mesme Shtator, Nxenes'!AA39='Regj. e Mesme Shtator, Moshat'!DH39,"Mire","Gabim")</f>
        <v>Mire</v>
      </c>
      <c r="DJ39" s="248"/>
    </row>
    <row r="40" spans="1:114" s="249" customFormat="1" ht="14.1" customHeight="1">
      <c r="C40" s="314"/>
      <c r="D40" s="221" t="s">
        <v>438</v>
      </c>
      <c r="E40" s="264" t="s">
        <v>439</v>
      </c>
      <c r="F40" s="222" t="s">
        <v>297</v>
      </c>
      <c r="G40" s="222" t="s">
        <v>297</v>
      </c>
      <c r="H40" s="222" t="s">
        <v>854</v>
      </c>
      <c r="I40" s="222" t="s">
        <v>854</v>
      </c>
      <c r="J40" s="222" t="s">
        <v>676</v>
      </c>
      <c r="K40" s="222" t="s">
        <v>353</v>
      </c>
      <c r="L40" s="222" t="s">
        <v>300</v>
      </c>
      <c r="M40" s="221" t="s">
        <v>811</v>
      </c>
      <c r="N40" s="221" t="s">
        <v>303</v>
      </c>
      <c r="O40" s="222" t="s">
        <v>840</v>
      </c>
      <c r="P40" s="309">
        <v>1</v>
      </c>
      <c r="Q40" s="309">
        <v>1</v>
      </c>
      <c r="R40" s="310">
        <v>78</v>
      </c>
      <c r="S40" s="310">
        <v>32</v>
      </c>
      <c r="T40" s="310"/>
      <c r="U40" s="310"/>
      <c r="V40" s="310">
        <v>31</v>
      </c>
      <c r="W40" s="310">
        <v>18</v>
      </c>
      <c r="X40" s="310">
        <v>62</v>
      </c>
      <c r="Y40" s="310">
        <v>36</v>
      </c>
      <c r="Z40" s="310"/>
      <c r="AA40" s="310"/>
      <c r="AB40" s="310">
        <v>5</v>
      </c>
      <c r="AC40" s="310">
        <v>1</v>
      </c>
      <c r="AD40" s="310">
        <v>27</v>
      </c>
      <c r="AE40" s="310">
        <v>17</v>
      </c>
      <c r="AF40" s="310">
        <v>63</v>
      </c>
      <c r="AG40" s="310">
        <v>38</v>
      </c>
      <c r="AH40" s="310"/>
      <c r="AI40" s="310"/>
      <c r="AJ40" s="310">
        <v>1</v>
      </c>
      <c r="AK40" s="310">
        <v>1</v>
      </c>
      <c r="AL40" s="310">
        <v>4</v>
      </c>
      <c r="AM40" s="310">
        <v>0</v>
      </c>
      <c r="AN40" s="310">
        <v>37</v>
      </c>
      <c r="AO40" s="310">
        <v>15</v>
      </c>
      <c r="AP40" s="310"/>
      <c r="AQ40" s="310"/>
      <c r="AR40" s="310"/>
      <c r="AS40" s="310"/>
      <c r="AT40" s="310">
        <v>1</v>
      </c>
      <c r="AU40" s="310">
        <v>0</v>
      </c>
      <c r="AV40" s="310">
        <v>5</v>
      </c>
      <c r="AW40" s="310">
        <v>2</v>
      </c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1">
        <f t="shared" si="0"/>
        <v>116</v>
      </c>
      <c r="CW40" s="311">
        <f t="shared" si="1"/>
        <v>94</v>
      </c>
      <c r="CX40" s="311">
        <f t="shared" si="2"/>
        <v>105</v>
      </c>
      <c r="CY40" s="311">
        <f t="shared" si="3"/>
        <v>0</v>
      </c>
      <c r="CZ40" s="311">
        <f t="shared" si="4"/>
        <v>0</v>
      </c>
      <c r="DA40" s="311">
        <f t="shared" si="5"/>
        <v>315</v>
      </c>
      <c r="DB40" s="312" t="str">
        <f>IF('Regj. e Mesme Shtator, Nxenes'!Z40='Regj. e Mesme Shtator, Moshat'!DA40,"Mire","Gabim")</f>
        <v>Mire</v>
      </c>
      <c r="DC40" s="311">
        <f t="shared" si="6"/>
        <v>53</v>
      </c>
      <c r="DD40" s="311">
        <f t="shared" si="7"/>
        <v>53</v>
      </c>
      <c r="DE40" s="311">
        <f t="shared" si="8"/>
        <v>55</v>
      </c>
      <c r="DF40" s="311">
        <f t="shared" si="9"/>
        <v>0</v>
      </c>
      <c r="DG40" s="311">
        <f t="shared" si="10"/>
        <v>0</v>
      </c>
      <c r="DH40" s="311">
        <f t="shared" si="11"/>
        <v>161</v>
      </c>
      <c r="DI40" s="312" t="str">
        <f>IF('Regj. e Mesme Shtator, Nxenes'!AA40='Regj. e Mesme Shtator, Moshat'!DH40,"Mire","Gabim")</f>
        <v>Mire</v>
      </c>
      <c r="DJ40" s="248"/>
    </row>
    <row r="41" spans="1:114" s="249" customFormat="1" ht="14.1" customHeight="1">
      <c r="C41" s="314"/>
      <c r="D41" s="221" t="s">
        <v>690</v>
      </c>
      <c r="E41" s="264" t="s">
        <v>464</v>
      </c>
      <c r="F41" s="222" t="s">
        <v>297</v>
      </c>
      <c r="G41" s="222" t="s">
        <v>297</v>
      </c>
      <c r="H41" s="222" t="s">
        <v>855</v>
      </c>
      <c r="I41" s="222" t="s">
        <v>466</v>
      </c>
      <c r="J41" s="222" t="s">
        <v>676</v>
      </c>
      <c r="K41" s="222" t="s">
        <v>353</v>
      </c>
      <c r="L41" s="222" t="s">
        <v>300</v>
      </c>
      <c r="M41" s="221" t="s">
        <v>811</v>
      </c>
      <c r="N41" s="221" t="s">
        <v>303</v>
      </c>
      <c r="O41" s="222" t="s">
        <v>840</v>
      </c>
      <c r="P41" s="309"/>
      <c r="Q41" s="309"/>
      <c r="R41" s="310">
        <v>20</v>
      </c>
      <c r="S41" s="310">
        <v>10</v>
      </c>
      <c r="T41" s="310"/>
      <c r="U41" s="310"/>
      <c r="V41" s="310">
        <v>15</v>
      </c>
      <c r="W41" s="310">
        <v>8</v>
      </c>
      <c r="X41" s="310">
        <v>24</v>
      </c>
      <c r="Y41" s="310">
        <v>14</v>
      </c>
      <c r="Z41" s="310"/>
      <c r="AA41" s="310"/>
      <c r="AB41" s="310"/>
      <c r="AC41" s="310"/>
      <c r="AD41" s="310">
        <v>12</v>
      </c>
      <c r="AE41" s="310">
        <v>7</v>
      </c>
      <c r="AF41" s="310">
        <v>24</v>
      </c>
      <c r="AG41" s="310">
        <v>8</v>
      </c>
      <c r="AH41" s="310"/>
      <c r="AI41" s="310"/>
      <c r="AJ41" s="310"/>
      <c r="AK41" s="310"/>
      <c r="AL41" s="310">
        <v>1</v>
      </c>
      <c r="AM41" s="310">
        <v>0</v>
      </c>
      <c r="AN41" s="310">
        <v>10</v>
      </c>
      <c r="AO41" s="310">
        <v>7</v>
      </c>
      <c r="AP41" s="310"/>
      <c r="AQ41" s="310"/>
      <c r="AR41" s="310"/>
      <c r="AS41" s="310"/>
      <c r="AT41" s="310"/>
      <c r="AU41" s="310"/>
      <c r="AV41" s="310">
        <v>5</v>
      </c>
      <c r="AW41" s="310">
        <v>4</v>
      </c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1">
        <f t="shared" si="0"/>
        <v>35</v>
      </c>
      <c r="CW41" s="311">
        <f t="shared" si="1"/>
        <v>37</v>
      </c>
      <c r="CX41" s="311">
        <f t="shared" si="2"/>
        <v>39</v>
      </c>
      <c r="CY41" s="311">
        <f t="shared" si="3"/>
        <v>0</v>
      </c>
      <c r="CZ41" s="311">
        <f t="shared" si="4"/>
        <v>0</v>
      </c>
      <c r="DA41" s="311">
        <f t="shared" si="5"/>
        <v>111</v>
      </c>
      <c r="DB41" s="312" t="str">
        <f>IF('Regj. e Mesme Shtator, Nxenes'!Z41='Regj. e Mesme Shtator, Moshat'!DA41,"Mire","Gabim")</f>
        <v>Mire</v>
      </c>
      <c r="DC41" s="311">
        <f t="shared" si="6"/>
        <v>18</v>
      </c>
      <c r="DD41" s="311">
        <f t="shared" si="7"/>
        <v>21</v>
      </c>
      <c r="DE41" s="311">
        <f t="shared" si="8"/>
        <v>19</v>
      </c>
      <c r="DF41" s="311">
        <f t="shared" si="9"/>
        <v>0</v>
      </c>
      <c r="DG41" s="311">
        <f t="shared" si="10"/>
        <v>0</v>
      </c>
      <c r="DH41" s="311">
        <f t="shared" si="11"/>
        <v>58</v>
      </c>
      <c r="DI41" s="312" t="str">
        <f>IF('Regj. e Mesme Shtator, Nxenes'!AA41='Regj. e Mesme Shtator, Moshat'!DH41,"Mire","Gabim")</f>
        <v>Mire</v>
      </c>
      <c r="DJ41" s="248"/>
    </row>
    <row r="42" spans="1:114" s="249" customFormat="1" ht="14.1" customHeight="1">
      <c r="C42" s="314"/>
      <c r="D42" s="221" t="s">
        <v>856</v>
      </c>
      <c r="E42" s="264" t="s">
        <v>658</v>
      </c>
      <c r="F42" s="222" t="s">
        <v>297</v>
      </c>
      <c r="G42" s="222" t="s">
        <v>297</v>
      </c>
      <c r="H42" s="222" t="s">
        <v>807</v>
      </c>
      <c r="I42" s="222" t="s">
        <v>807</v>
      </c>
      <c r="J42" s="222" t="s">
        <v>298</v>
      </c>
      <c r="K42" s="222" t="s">
        <v>299</v>
      </c>
      <c r="L42" s="222" t="s">
        <v>857</v>
      </c>
      <c r="M42" s="221" t="s">
        <v>811</v>
      </c>
      <c r="N42" s="221" t="s">
        <v>659</v>
      </c>
      <c r="O42" s="222" t="s">
        <v>840</v>
      </c>
      <c r="P42" s="309"/>
      <c r="Q42" s="309"/>
      <c r="R42" s="310">
        <v>132</v>
      </c>
      <c r="S42" s="310">
        <v>93</v>
      </c>
      <c r="T42" s="310"/>
      <c r="U42" s="310"/>
      <c r="V42" s="310">
        <v>38</v>
      </c>
      <c r="W42" s="310">
        <v>27</v>
      </c>
      <c r="X42" s="310">
        <v>105</v>
      </c>
      <c r="Y42" s="310">
        <v>76</v>
      </c>
      <c r="Z42" s="310">
        <v>2</v>
      </c>
      <c r="AA42" s="310">
        <v>2</v>
      </c>
      <c r="AB42" s="310">
        <v>2</v>
      </c>
      <c r="AC42" s="310">
        <v>0</v>
      </c>
      <c r="AD42" s="310">
        <v>21</v>
      </c>
      <c r="AE42" s="310">
        <v>15</v>
      </c>
      <c r="AF42" s="310">
        <v>130</v>
      </c>
      <c r="AG42" s="310">
        <v>91</v>
      </c>
      <c r="AH42" s="310"/>
      <c r="AI42" s="310"/>
      <c r="AJ42" s="310"/>
      <c r="AK42" s="310"/>
      <c r="AL42" s="310">
        <v>4</v>
      </c>
      <c r="AM42" s="310">
        <v>1</v>
      </c>
      <c r="AN42" s="310">
        <v>25</v>
      </c>
      <c r="AO42" s="310">
        <v>16</v>
      </c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1">
        <f t="shared" si="0"/>
        <v>172</v>
      </c>
      <c r="CW42" s="311">
        <f t="shared" si="1"/>
        <v>130</v>
      </c>
      <c r="CX42" s="311">
        <f t="shared" si="2"/>
        <v>157</v>
      </c>
      <c r="CY42" s="311">
        <f t="shared" si="3"/>
        <v>0</v>
      </c>
      <c r="CZ42" s="311">
        <f t="shared" si="4"/>
        <v>0</v>
      </c>
      <c r="DA42" s="311">
        <f t="shared" si="5"/>
        <v>459</v>
      </c>
      <c r="DB42" s="312" t="str">
        <f>IF('Regj. e Mesme Shtator, Nxenes'!Z42='Regj. e Mesme Shtator, Moshat'!DA42,"Mire","Gabim")</f>
        <v>Mire</v>
      </c>
      <c r="DC42" s="311">
        <f t="shared" si="6"/>
        <v>120</v>
      </c>
      <c r="DD42" s="311">
        <f t="shared" si="7"/>
        <v>92</v>
      </c>
      <c r="DE42" s="311">
        <f t="shared" si="8"/>
        <v>109</v>
      </c>
      <c r="DF42" s="311">
        <f t="shared" si="9"/>
        <v>0</v>
      </c>
      <c r="DG42" s="311">
        <f t="shared" si="10"/>
        <v>0</v>
      </c>
      <c r="DH42" s="311">
        <f t="shared" si="11"/>
        <v>321</v>
      </c>
      <c r="DI42" s="312" t="str">
        <f>IF('Regj. e Mesme Shtator, Nxenes'!AA42='Regj. e Mesme Shtator, Moshat'!DH42,"Mire","Gabim")</f>
        <v>Mire</v>
      </c>
      <c r="DJ42" s="248"/>
    </row>
    <row r="43" spans="1:114" s="249" customFormat="1" ht="14.1" customHeight="1">
      <c r="C43" s="314"/>
      <c r="D43" s="221" t="s">
        <v>858</v>
      </c>
      <c r="E43" s="264" t="s">
        <v>859</v>
      </c>
      <c r="F43" s="222" t="s">
        <v>297</v>
      </c>
      <c r="G43" s="222" t="s">
        <v>297</v>
      </c>
      <c r="H43" s="222" t="s">
        <v>807</v>
      </c>
      <c r="I43" s="222" t="s">
        <v>807</v>
      </c>
      <c r="J43" s="222" t="s">
        <v>298</v>
      </c>
      <c r="K43" s="222" t="s">
        <v>299</v>
      </c>
      <c r="L43" s="222" t="s">
        <v>857</v>
      </c>
      <c r="M43" s="221" t="s">
        <v>811</v>
      </c>
      <c r="N43" s="221" t="s">
        <v>303</v>
      </c>
      <c r="O43" s="222" t="s">
        <v>809</v>
      </c>
      <c r="P43" s="309">
        <v>1</v>
      </c>
      <c r="Q43" s="309">
        <v>1</v>
      </c>
      <c r="R43" s="310">
        <v>168</v>
      </c>
      <c r="S43" s="310">
        <v>109</v>
      </c>
      <c r="T43" s="310"/>
      <c r="U43" s="310"/>
      <c r="V43" s="310">
        <v>44</v>
      </c>
      <c r="W43" s="310">
        <v>27</v>
      </c>
      <c r="X43" s="310">
        <v>149</v>
      </c>
      <c r="Y43" s="310">
        <v>95</v>
      </c>
      <c r="Z43" s="310"/>
      <c r="AA43" s="310"/>
      <c r="AB43" s="310"/>
      <c r="AC43" s="310"/>
      <c r="AD43" s="310">
        <v>48</v>
      </c>
      <c r="AE43" s="310">
        <v>27</v>
      </c>
      <c r="AF43" s="310">
        <v>115</v>
      </c>
      <c r="AG43" s="310">
        <v>71</v>
      </c>
      <c r="AH43" s="310"/>
      <c r="AI43" s="310"/>
      <c r="AJ43" s="310"/>
      <c r="AK43" s="310"/>
      <c r="AL43" s="310">
        <v>1</v>
      </c>
      <c r="AM43" s="310">
        <v>0</v>
      </c>
      <c r="AN43" s="310">
        <v>52</v>
      </c>
      <c r="AO43" s="310">
        <v>36</v>
      </c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1">
        <f t="shared" si="0"/>
        <v>213</v>
      </c>
      <c r="CW43" s="311">
        <f t="shared" si="1"/>
        <v>198</v>
      </c>
      <c r="CX43" s="311">
        <f t="shared" si="2"/>
        <v>167</v>
      </c>
      <c r="CY43" s="311">
        <f t="shared" si="3"/>
        <v>0</v>
      </c>
      <c r="CZ43" s="311">
        <f t="shared" si="4"/>
        <v>0</v>
      </c>
      <c r="DA43" s="311">
        <f t="shared" si="5"/>
        <v>578</v>
      </c>
      <c r="DB43" s="312" t="str">
        <f>IF('Regj. e Mesme Shtator, Nxenes'!Z43='Regj. e Mesme Shtator, Moshat'!DA43,"Mire","Gabim")</f>
        <v>Mire</v>
      </c>
      <c r="DC43" s="311">
        <f t="shared" si="6"/>
        <v>137</v>
      </c>
      <c r="DD43" s="311">
        <f t="shared" si="7"/>
        <v>122</v>
      </c>
      <c r="DE43" s="311">
        <f t="shared" si="8"/>
        <v>107</v>
      </c>
      <c r="DF43" s="311">
        <f t="shared" si="9"/>
        <v>0</v>
      </c>
      <c r="DG43" s="311">
        <f t="shared" si="10"/>
        <v>0</v>
      </c>
      <c r="DH43" s="311">
        <f t="shared" si="11"/>
        <v>366</v>
      </c>
      <c r="DI43" s="312" t="str">
        <f>IF('Regj. e Mesme Shtator, Nxenes'!AA43='Regj. e Mesme Shtator, Moshat'!DH43,"Mire","Gabim")</f>
        <v>Mire</v>
      </c>
      <c r="DJ43" s="248"/>
    </row>
    <row r="44" spans="1:114" s="249" customFormat="1" ht="14.1" customHeight="1">
      <c r="C44" s="314"/>
      <c r="D44" s="221" t="s">
        <v>660</v>
      </c>
      <c r="E44" s="264" t="s">
        <v>661</v>
      </c>
      <c r="F44" s="222" t="s">
        <v>297</v>
      </c>
      <c r="G44" s="222" t="s">
        <v>297</v>
      </c>
      <c r="H44" s="222" t="s">
        <v>807</v>
      </c>
      <c r="I44" s="222" t="s">
        <v>807</v>
      </c>
      <c r="J44" s="222" t="s">
        <v>298</v>
      </c>
      <c r="K44" s="222" t="s">
        <v>299</v>
      </c>
      <c r="L44" s="222" t="s">
        <v>857</v>
      </c>
      <c r="M44" s="221" t="s">
        <v>811</v>
      </c>
      <c r="N44" s="221" t="s">
        <v>303</v>
      </c>
      <c r="O44" s="222" t="s">
        <v>840</v>
      </c>
      <c r="P44" s="309">
        <v>4</v>
      </c>
      <c r="Q44" s="309">
        <v>3</v>
      </c>
      <c r="R44" s="310">
        <v>69</v>
      </c>
      <c r="S44" s="310">
        <v>28</v>
      </c>
      <c r="T44" s="310">
        <v>2</v>
      </c>
      <c r="U44" s="310">
        <v>1</v>
      </c>
      <c r="V44" s="310">
        <v>13</v>
      </c>
      <c r="W44" s="310">
        <v>6</v>
      </c>
      <c r="X44" s="310">
        <v>65</v>
      </c>
      <c r="Y44" s="310">
        <v>30</v>
      </c>
      <c r="Z44" s="310"/>
      <c r="AA44" s="310"/>
      <c r="AB44" s="310"/>
      <c r="AC44" s="310"/>
      <c r="AD44" s="310">
        <v>7</v>
      </c>
      <c r="AE44" s="310">
        <v>4</v>
      </c>
      <c r="AF44" s="310">
        <v>49</v>
      </c>
      <c r="AG44" s="310">
        <v>28</v>
      </c>
      <c r="AH44" s="310"/>
      <c r="AI44" s="310"/>
      <c r="AJ44" s="310"/>
      <c r="AK44" s="310"/>
      <c r="AL44" s="310"/>
      <c r="AM44" s="310"/>
      <c r="AN44" s="310">
        <v>12</v>
      </c>
      <c r="AO44" s="310">
        <v>5</v>
      </c>
      <c r="AP44" s="310"/>
      <c r="AQ44" s="310"/>
      <c r="AR44" s="310"/>
      <c r="AS44" s="310"/>
      <c r="AT44" s="310"/>
      <c r="AU44" s="310"/>
      <c r="AV44" s="310">
        <v>1</v>
      </c>
      <c r="AW44" s="310">
        <v>1</v>
      </c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1">
        <f t="shared" si="0"/>
        <v>86</v>
      </c>
      <c r="CW44" s="311">
        <f t="shared" si="1"/>
        <v>74</v>
      </c>
      <c r="CX44" s="311">
        <f t="shared" si="2"/>
        <v>62</v>
      </c>
      <c r="CY44" s="311">
        <f t="shared" si="3"/>
        <v>0</v>
      </c>
      <c r="CZ44" s="311">
        <f t="shared" si="4"/>
        <v>0</v>
      </c>
      <c r="DA44" s="311">
        <f t="shared" si="5"/>
        <v>222</v>
      </c>
      <c r="DB44" s="312" t="str">
        <f>IF('Regj. e Mesme Shtator, Nxenes'!Z44='Regj. e Mesme Shtator, Moshat'!DA44,"Mire","Gabim")</f>
        <v>Mire</v>
      </c>
      <c r="DC44" s="311">
        <f t="shared" si="6"/>
        <v>37</v>
      </c>
      <c r="DD44" s="311">
        <f t="shared" si="7"/>
        <v>35</v>
      </c>
      <c r="DE44" s="311">
        <f t="shared" si="8"/>
        <v>34</v>
      </c>
      <c r="DF44" s="311">
        <f t="shared" si="9"/>
        <v>0</v>
      </c>
      <c r="DG44" s="311">
        <f t="shared" si="10"/>
        <v>0</v>
      </c>
      <c r="DH44" s="311">
        <f t="shared" si="11"/>
        <v>106</v>
      </c>
      <c r="DI44" s="312" t="str">
        <f>IF('Regj. e Mesme Shtator, Nxenes'!AA44='Regj. e Mesme Shtator, Moshat'!DH44,"Mire","Gabim")</f>
        <v>Mire</v>
      </c>
      <c r="DJ44" s="248"/>
    </row>
    <row r="45" spans="1:114" s="249" customFormat="1" ht="14.1" customHeight="1">
      <c r="C45" s="314"/>
      <c r="D45" s="221" t="s">
        <v>860</v>
      </c>
      <c r="E45" s="264" t="s">
        <v>769</v>
      </c>
      <c r="F45" s="222" t="s">
        <v>297</v>
      </c>
      <c r="G45" s="222" t="s">
        <v>297</v>
      </c>
      <c r="H45" s="222" t="s">
        <v>807</v>
      </c>
      <c r="I45" s="222" t="s">
        <v>807</v>
      </c>
      <c r="J45" s="222" t="s">
        <v>298</v>
      </c>
      <c r="K45" s="222" t="s">
        <v>299</v>
      </c>
      <c r="L45" s="222" t="s">
        <v>857</v>
      </c>
      <c r="M45" s="221" t="s">
        <v>811</v>
      </c>
      <c r="N45" s="221" t="s">
        <v>303</v>
      </c>
      <c r="O45" s="222" t="s">
        <v>840</v>
      </c>
      <c r="P45" s="309">
        <v>2</v>
      </c>
      <c r="Q45" s="309">
        <v>1</v>
      </c>
      <c r="R45" s="316">
        <v>48</v>
      </c>
      <c r="S45" s="316">
        <v>32</v>
      </c>
      <c r="T45" s="316">
        <v>1</v>
      </c>
      <c r="U45" s="316">
        <v>1</v>
      </c>
      <c r="V45" s="316">
        <v>15</v>
      </c>
      <c r="W45" s="316">
        <v>8</v>
      </c>
      <c r="X45" s="316">
        <v>50</v>
      </c>
      <c r="Y45" s="316">
        <v>34</v>
      </c>
      <c r="Z45" s="316">
        <v>1</v>
      </c>
      <c r="AA45" s="316">
        <v>1</v>
      </c>
      <c r="AB45" s="316">
        <v>3</v>
      </c>
      <c r="AC45" s="316">
        <v>3</v>
      </c>
      <c r="AD45" s="316">
        <v>29</v>
      </c>
      <c r="AE45" s="316">
        <v>17</v>
      </c>
      <c r="AF45" s="316">
        <v>39</v>
      </c>
      <c r="AG45" s="316">
        <v>28</v>
      </c>
      <c r="AH45" s="316"/>
      <c r="AI45" s="316"/>
      <c r="AJ45" s="316"/>
      <c r="AK45" s="316"/>
      <c r="AL45" s="316">
        <v>3</v>
      </c>
      <c r="AM45" s="316">
        <v>1</v>
      </c>
      <c r="AN45" s="316">
        <v>15</v>
      </c>
      <c r="AO45" s="316">
        <v>10</v>
      </c>
      <c r="AP45" s="316"/>
      <c r="AQ45" s="316"/>
      <c r="AR45" s="316"/>
      <c r="AS45" s="316"/>
      <c r="AT45" s="316">
        <v>1</v>
      </c>
      <c r="AU45" s="316">
        <v>0</v>
      </c>
      <c r="AV45" s="316"/>
      <c r="AW45" s="316"/>
      <c r="AX45" s="316"/>
      <c r="AY45" s="316"/>
      <c r="AZ45" s="316"/>
      <c r="BA45" s="316"/>
      <c r="BB45" s="316"/>
      <c r="BC45" s="316"/>
      <c r="BD45" s="316">
        <v>1</v>
      </c>
      <c r="BE45" s="316">
        <v>0</v>
      </c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1">
        <f t="shared" si="0"/>
        <v>68</v>
      </c>
      <c r="CW45" s="311">
        <f t="shared" si="1"/>
        <v>84</v>
      </c>
      <c r="CX45" s="311">
        <f t="shared" si="2"/>
        <v>56</v>
      </c>
      <c r="CY45" s="311">
        <f t="shared" si="3"/>
        <v>0</v>
      </c>
      <c r="CZ45" s="311">
        <f t="shared" si="4"/>
        <v>0</v>
      </c>
      <c r="DA45" s="311">
        <f t="shared" si="5"/>
        <v>208</v>
      </c>
      <c r="DB45" s="312" t="str">
        <f>IF('Regj. e Mesme Shtator, Nxenes'!Z45='Regj. e Mesme Shtator, Moshat'!DA45,"Mire","Gabim")</f>
        <v>Mire</v>
      </c>
      <c r="DC45" s="311">
        <f t="shared" si="6"/>
        <v>44</v>
      </c>
      <c r="DD45" s="311">
        <f t="shared" si="7"/>
        <v>53</v>
      </c>
      <c r="DE45" s="311">
        <f t="shared" si="8"/>
        <v>39</v>
      </c>
      <c r="DF45" s="311">
        <f t="shared" si="9"/>
        <v>0</v>
      </c>
      <c r="DG45" s="311">
        <f t="shared" si="10"/>
        <v>0</v>
      </c>
      <c r="DH45" s="311">
        <f t="shared" si="11"/>
        <v>136</v>
      </c>
      <c r="DI45" s="312" t="str">
        <f>IF('Regj. e Mesme Shtator, Nxenes'!AA45='Regj. e Mesme Shtator, Moshat'!DH45,"Mire","Gabim")</f>
        <v>Mire</v>
      </c>
      <c r="DJ45" s="248"/>
    </row>
    <row r="46" spans="1:114" s="249" customFormat="1" ht="14.1" customHeight="1">
      <c r="C46" s="314"/>
      <c r="D46" s="221" t="s">
        <v>861</v>
      </c>
      <c r="E46" s="264" t="s">
        <v>862</v>
      </c>
      <c r="F46" s="222" t="s">
        <v>297</v>
      </c>
      <c r="G46" s="222" t="s">
        <v>297</v>
      </c>
      <c r="H46" s="222" t="s">
        <v>807</v>
      </c>
      <c r="I46" s="222" t="s">
        <v>807</v>
      </c>
      <c r="J46" s="222" t="s">
        <v>298</v>
      </c>
      <c r="K46" s="222" t="s">
        <v>299</v>
      </c>
      <c r="L46" s="222" t="s">
        <v>857</v>
      </c>
      <c r="M46" s="221" t="s">
        <v>811</v>
      </c>
      <c r="N46" s="221" t="s">
        <v>303</v>
      </c>
      <c r="O46" s="222" t="s">
        <v>809</v>
      </c>
      <c r="P46" s="310"/>
      <c r="Q46" s="310"/>
      <c r="R46" s="310">
        <v>36</v>
      </c>
      <c r="S46" s="310">
        <v>14</v>
      </c>
      <c r="T46" s="310"/>
      <c r="U46" s="310"/>
      <c r="V46" s="310">
        <v>5</v>
      </c>
      <c r="W46" s="310">
        <v>3</v>
      </c>
      <c r="X46" s="310">
        <v>20</v>
      </c>
      <c r="Y46" s="310">
        <v>12</v>
      </c>
      <c r="Z46" s="310"/>
      <c r="AA46" s="310"/>
      <c r="AB46" s="310">
        <v>1</v>
      </c>
      <c r="AC46" s="310">
        <v>1</v>
      </c>
      <c r="AD46" s="310">
        <v>18</v>
      </c>
      <c r="AE46" s="310">
        <v>3</v>
      </c>
      <c r="AF46" s="310">
        <v>32</v>
      </c>
      <c r="AG46" s="310">
        <v>18</v>
      </c>
      <c r="AH46" s="310"/>
      <c r="AI46" s="310"/>
      <c r="AJ46" s="310"/>
      <c r="AK46" s="310"/>
      <c r="AL46" s="310"/>
      <c r="AM46" s="310"/>
      <c r="AN46" s="310">
        <v>14</v>
      </c>
      <c r="AO46" s="310">
        <v>7</v>
      </c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10"/>
      <c r="BN46" s="310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1">
        <f t="shared" si="0"/>
        <v>42</v>
      </c>
      <c r="CW46" s="311">
        <f t="shared" si="1"/>
        <v>38</v>
      </c>
      <c r="CX46" s="311">
        <f t="shared" si="2"/>
        <v>46</v>
      </c>
      <c r="CY46" s="311">
        <f t="shared" si="3"/>
        <v>0</v>
      </c>
      <c r="CZ46" s="311">
        <f t="shared" si="4"/>
        <v>0</v>
      </c>
      <c r="DA46" s="311">
        <f t="shared" si="5"/>
        <v>126</v>
      </c>
      <c r="DB46" s="312" t="str">
        <f>IF('Regj. e Mesme Shtator, Nxenes'!Z46='Regj. e Mesme Shtator, Moshat'!DA46,"Mire","Gabim")</f>
        <v>Mire</v>
      </c>
      <c r="DC46" s="311">
        <f t="shared" si="6"/>
        <v>18</v>
      </c>
      <c r="DD46" s="311">
        <f t="shared" si="7"/>
        <v>15</v>
      </c>
      <c r="DE46" s="311">
        <f t="shared" si="8"/>
        <v>25</v>
      </c>
      <c r="DF46" s="311">
        <f t="shared" si="9"/>
        <v>0</v>
      </c>
      <c r="DG46" s="311">
        <f t="shared" si="10"/>
        <v>0</v>
      </c>
      <c r="DH46" s="311">
        <f t="shared" si="11"/>
        <v>58</v>
      </c>
      <c r="DI46" s="312" t="str">
        <f>IF('Regj. e Mesme Shtator, Nxenes'!AA46='Regj. e Mesme Shtator, Moshat'!DH46,"Mire","Gabim")</f>
        <v>Mire</v>
      </c>
      <c r="DJ46" s="248"/>
    </row>
    <row r="47" spans="1:114" s="249" customFormat="1" ht="14.1" customHeight="1">
      <c r="C47" s="314"/>
      <c r="D47" s="221" t="s">
        <v>863</v>
      </c>
      <c r="E47" s="264" t="s">
        <v>669</v>
      </c>
      <c r="F47" s="222" t="s">
        <v>297</v>
      </c>
      <c r="G47" s="222" t="s">
        <v>297</v>
      </c>
      <c r="H47" s="222" t="s">
        <v>807</v>
      </c>
      <c r="I47" s="222" t="s">
        <v>807</v>
      </c>
      <c r="J47" s="222" t="s">
        <v>298</v>
      </c>
      <c r="K47" s="222" t="s">
        <v>299</v>
      </c>
      <c r="L47" s="222" t="s">
        <v>857</v>
      </c>
      <c r="M47" s="221" t="s">
        <v>811</v>
      </c>
      <c r="N47" s="221" t="s">
        <v>303</v>
      </c>
      <c r="O47" s="222" t="s">
        <v>840</v>
      </c>
      <c r="P47" s="310"/>
      <c r="Q47" s="310"/>
      <c r="R47" s="310">
        <v>19</v>
      </c>
      <c r="S47" s="310">
        <v>10</v>
      </c>
      <c r="T47" s="310"/>
      <c r="U47" s="310"/>
      <c r="V47" s="310">
        <v>1</v>
      </c>
      <c r="W47" s="310">
        <v>1</v>
      </c>
      <c r="X47" s="310">
        <v>18</v>
      </c>
      <c r="Y47" s="310">
        <v>6</v>
      </c>
      <c r="Z47" s="310"/>
      <c r="AA47" s="310"/>
      <c r="AB47" s="310"/>
      <c r="AC47" s="310"/>
      <c r="AD47" s="310"/>
      <c r="AE47" s="310"/>
      <c r="AF47" s="310">
        <v>35</v>
      </c>
      <c r="AG47" s="310">
        <v>10</v>
      </c>
      <c r="AH47" s="310"/>
      <c r="AI47" s="310"/>
      <c r="AJ47" s="310"/>
      <c r="AK47" s="310"/>
      <c r="AL47" s="310"/>
      <c r="AM47" s="310"/>
      <c r="AN47" s="310">
        <v>4</v>
      </c>
      <c r="AO47" s="310">
        <v>3</v>
      </c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1">
        <f t="shared" si="0"/>
        <v>20</v>
      </c>
      <c r="CW47" s="311">
        <f t="shared" si="1"/>
        <v>18</v>
      </c>
      <c r="CX47" s="311">
        <f t="shared" si="2"/>
        <v>39</v>
      </c>
      <c r="CY47" s="311">
        <f t="shared" si="3"/>
        <v>0</v>
      </c>
      <c r="CZ47" s="311">
        <f t="shared" si="4"/>
        <v>0</v>
      </c>
      <c r="DA47" s="311">
        <f t="shared" si="5"/>
        <v>77</v>
      </c>
      <c r="DB47" s="312" t="str">
        <f>IF('Regj. e Mesme Shtator, Nxenes'!Z47='Regj. e Mesme Shtator, Moshat'!DA47,"Mire","Gabim")</f>
        <v>Mire</v>
      </c>
      <c r="DC47" s="311">
        <f t="shared" si="6"/>
        <v>11</v>
      </c>
      <c r="DD47" s="311">
        <f t="shared" si="7"/>
        <v>6</v>
      </c>
      <c r="DE47" s="311">
        <f t="shared" si="8"/>
        <v>13</v>
      </c>
      <c r="DF47" s="311">
        <f t="shared" si="9"/>
        <v>0</v>
      </c>
      <c r="DG47" s="311">
        <f t="shared" si="10"/>
        <v>0</v>
      </c>
      <c r="DH47" s="311">
        <f t="shared" si="11"/>
        <v>30</v>
      </c>
      <c r="DI47" s="312" t="str">
        <f>IF('Regj. e Mesme Shtator, Nxenes'!AA47='Regj. e Mesme Shtator, Moshat'!DH47,"Mire","Gabim")</f>
        <v>Mire</v>
      </c>
      <c r="DJ47" s="248"/>
    </row>
    <row r="48" spans="1:114" s="249" customFormat="1" ht="14.1" customHeight="1">
      <c r="C48" s="314"/>
      <c r="D48" s="221" t="s">
        <v>700</v>
      </c>
      <c r="E48" s="264" t="s">
        <v>864</v>
      </c>
      <c r="F48" s="222" t="s">
        <v>297</v>
      </c>
      <c r="G48" s="222" t="s">
        <v>297</v>
      </c>
      <c r="H48" s="222" t="s">
        <v>807</v>
      </c>
      <c r="I48" s="222" t="s">
        <v>807</v>
      </c>
      <c r="J48" s="222" t="s">
        <v>298</v>
      </c>
      <c r="K48" s="222" t="s">
        <v>299</v>
      </c>
      <c r="L48" s="222" t="s">
        <v>857</v>
      </c>
      <c r="M48" s="221" t="s">
        <v>811</v>
      </c>
      <c r="N48" s="221" t="s">
        <v>303</v>
      </c>
      <c r="O48" s="222" t="s">
        <v>840</v>
      </c>
      <c r="P48" s="310"/>
      <c r="Q48" s="310"/>
      <c r="R48" s="310">
        <v>18</v>
      </c>
      <c r="S48" s="310">
        <v>11</v>
      </c>
      <c r="T48" s="310"/>
      <c r="U48" s="310"/>
      <c r="V48" s="310">
        <v>2</v>
      </c>
      <c r="W48" s="310">
        <v>0</v>
      </c>
      <c r="X48" s="310">
        <v>14</v>
      </c>
      <c r="Y48" s="310">
        <v>10</v>
      </c>
      <c r="Z48" s="310">
        <v>1</v>
      </c>
      <c r="AA48" s="310">
        <v>0</v>
      </c>
      <c r="AB48" s="310"/>
      <c r="AC48" s="310"/>
      <c r="AD48" s="310">
        <v>6</v>
      </c>
      <c r="AE48" s="310">
        <v>2</v>
      </c>
      <c r="AF48" s="310">
        <v>31</v>
      </c>
      <c r="AG48" s="310">
        <v>15</v>
      </c>
      <c r="AH48" s="310"/>
      <c r="AI48" s="310"/>
      <c r="AJ48" s="310"/>
      <c r="AK48" s="310"/>
      <c r="AL48" s="310"/>
      <c r="AM48" s="310"/>
      <c r="AN48" s="310">
        <v>2</v>
      </c>
      <c r="AO48" s="310">
        <v>0</v>
      </c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1">
        <f t="shared" si="0"/>
        <v>20</v>
      </c>
      <c r="CW48" s="311">
        <f t="shared" si="1"/>
        <v>20</v>
      </c>
      <c r="CX48" s="311">
        <f t="shared" si="2"/>
        <v>34</v>
      </c>
      <c r="CY48" s="311">
        <f t="shared" si="3"/>
        <v>0</v>
      </c>
      <c r="CZ48" s="311">
        <f t="shared" si="4"/>
        <v>0</v>
      </c>
      <c r="DA48" s="311">
        <f t="shared" si="5"/>
        <v>74</v>
      </c>
      <c r="DB48" s="312" t="str">
        <f>IF('Regj. e Mesme Shtator, Nxenes'!Z48='Regj. e Mesme Shtator, Moshat'!DA48,"Mire","Gabim")</f>
        <v>Mire</v>
      </c>
      <c r="DC48" s="311">
        <f t="shared" si="6"/>
        <v>11</v>
      </c>
      <c r="DD48" s="311">
        <f t="shared" si="7"/>
        <v>12</v>
      </c>
      <c r="DE48" s="311">
        <f t="shared" si="8"/>
        <v>15</v>
      </c>
      <c r="DF48" s="311">
        <f t="shared" si="9"/>
        <v>0</v>
      </c>
      <c r="DG48" s="311">
        <f t="shared" si="10"/>
        <v>0</v>
      </c>
      <c r="DH48" s="311">
        <f t="shared" si="11"/>
        <v>38</v>
      </c>
      <c r="DI48" s="312" t="str">
        <f>IF('Regj. e Mesme Shtator, Nxenes'!AA48='Regj. e Mesme Shtator, Moshat'!DH48,"Mire","Gabim")</f>
        <v>Mire</v>
      </c>
      <c r="DJ48" s="248"/>
    </row>
    <row r="49" spans="3:114" s="249" customFormat="1" ht="14.1" customHeight="1">
      <c r="C49" s="314"/>
      <c r="D49" s="221" t="s">
        <v>865</v>
      </c>
      <c r="E49" s="264" t="s">
        <v>866</v>
      </c>
      <c r="F49" s="222" t="s">
        <v>297</v>
      </c>
      <c r="G49" s="222" t="s">
        <v>297</v>
      </c>
      <c r="H49" s="222" t="s">
        <v>807</v>
      </c>
      <c r="I49" s="222" t="s">
        <v>807</v>
      </c>
      <c r="J49" s="222" t="s">
        <v>298</v>
      </c>
      <c r="K49" s="222" t="s">
        <v>299</v>
      </c>
      <c r="L49" s="222" t="s">
        <v>857</v>
      </c>
      <c r="M49" s="221" t="s">
        <v>826</v>
      </c>
      <c r="N49" s="221" t="s">
        <v>867</v>
      </c>
      <c r="O49" s="222" t="s">
        <v>840</v>
      </c>
      <c r="P49" s="310"/>
      <c r="Q49" s="310"/>
      <c r="R49" s="310">
        <v>20</v>
      </c>
      <c r="S49" s="310">
        <v>5</v>
      </c>
      <c r="T49" s="310"/>
      <c r="U49" s="310"/>
      <c r="V49" s="310">
        <v>5</v>
      </c>
      <c r="W49" s="310">
        <v>3</v>
      </c>
      <c r="X49" s="310">
        <v>25</v>
      </c>
      <c r="Y49" s="310">
        <v>8</v>
      </c>
      <c r="Z49" s="310"/>
      <c r="AA49" s="310"/>
      <c r="AB49" s="310"/>
      <c r="AC49" s="310"/>
      <c r="AD49" s="310">
        <v>10</v>
      </c>
      <c r="AE49" s="310">
        <v>3</v>
      </c>
      <c r="AF49" s="310">
        <v>7</v>
      </c>
      <c r="AG49" s="310">
        <v>2</v>
      </c>
      <c r="AH49" s="310"/>
      <c r="AI49" s="310"/>
      <c r="AJ49" s="310">
        <v>1</v>
      </c>
      <c r="AK49" s="310">
        <v>0</v>
      </c>
      <c r="AL49" s="310">
        <v>3</v>
      </c>
      <c r="AM49" s="310">
        <v>1</v>
      </c>
      <c r="AN49" s="310">
        <v>20</v>
      </c>
      <c r="AO49" s="310">
        <v>9</v>
      </c>
      <c r="AP49" s="310"/>
      <c r="AQ49" s="310"/>
      <c r="AR49" s="310"/>
      <c r="AS49" s="310"/>
      <c r="AT49" s="310"/>
      <c r="AU49" s="310"/>
      <c r="AV49" s="310">
        <v>1</v>
      </c>
      <c r="AW49" s="310">
        <v>0</v>
      </c>
      <c r="AX49" s="310">
        <v>49</v>
      </c>
      <c r="AY49" s="310">
        <v>13</v>
      </c>
      <c r="AZ49" s="310"/>
      <c r="BA49" s="310"/>
      <c r="BB49" s="310"/>
      <c r="BC49" s="310"/>
      <c r="BD49" s="310"/>
      <c r="BE49" s="310"/>
      <c r="BF49" s="310">
        <v>11</v>
      </c>
      <c r="BG49" s="310">
        <v>4</v>
      </c>
      <c r="BH49" s="310"/>
      <c r="BI49" s="310"/>
      <c r="BJ49" s="310"/>
      <c r="BK49" s="310"/>
      <c r="BL49" s="310"/>
      <c r="BM49" s="310"/>
      <c r="BN49" s="310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1">
        <f t="shared" si="0"/>
        <v>26</v>
      </c>
      <c r="CW49" s="311">
        <f t="shared" si="1"/>
        <v>38</v>
      </c>
      <c r="CX49" s="311">
        <f t="shared" si="2"/>
        <v>28</v>
      </c>
      <c r="CY49" s="311">
        <f t="shared" si="3"/>
        <v>60</v>
      </c>
      <c r="CZ49" s="311">
        <f t="shared" si="4"/>
        <v>0</v>
      </c>
      <c r="DA49" s="311">
        <f t="shared" si="5"/>
        <v>152</v>
      </c>
      <c r="DB49" s="312" t="str">
        <f>IF('Regj. e Mesme Shtator, Nxenes'!Z49='Regj. e Mesme Shtator, Moshat'!DA49,"Mire","Gabim")</f>
        <v>Mire</v>
      </c>
      <c r="DC49" s="311">
        <f t="shared" si="6"/>
        <v>8</v>
      </c>
      <c r="DD49" s="311">
        <f t="shared" si="7"/>
        <v>12</v>
      </c>
      <c r="DE49" s="311">
        <f t="shared" si="8"/>
        <v>11</v>
      </c>
      <c r="DF49" s="311">
        <f t="shared" si="9"/>
        <v>17</v>
      </c>
      <c r="DG49" s="311">
        <f t="shared" si="10"/>
        <v>0</v>
      </c>
      <c r="DH49" s="311">
        <f t="shared" si="11"/>
        <v>48</v>
      </c>
      <c r="DI49" s="312" t="str">
        <f>IF('Regj. e Mesme Shtator, Nxenes'!AA49='Regj. e Mesme Shtator, Moshat'!DH49,"Mire","Gabim")</f>
        <v>Mire</v>
      </c>
      <c r="DJ49" s="248"/>
    </row>
    <row r="50" spans="3:114" s="249" customFormat="1" ht="14.1" customHeight="1">
      <c r="C50" s="314"/>
      <c r="D50" s="221" t="s">
        <v>868</v>
      </c>
      <c r="E50" s="264" t="s">
        <v>647</v>
      </c>
      <c r="F50" s="222" t="s">
        <v>297</v>
      </c>
      <c r="G50" s="222" t="s">
        <v>297</v>
      </c>
      <c r="H50" s="222" t="s">
        <v>807</v>
      </c>
      <c r="I50" s="222" t="s">
        <v>807</v>
      </c>
      <c r="J50" s="222" t="s">
        <v>298</v>
      </c>
      <c r="K50" s="222" t="s">
        <v>299</v>
      </c>
      <c r="L50" s="222" t="s">
        <v>857</v>
      </c>
      <c r="M50" s="221" t="s">
        <v>811</v>
      </c>
      <c r="N50" s="221" t="s">
        <v>303</v>
      </c>
      <c r="O50" s="222" t="s">
        <v>840</v>
      </c>
      <c r="P50" s="310"/>
      <c r="Q50" s="310"/>
      <c r="R50" s="310">
        <v>21</v>
      </c>
      <c r="S50" s="310">
        <v>9</v>
      </c>
      <c r="T50" s="310"/>
      <c r="U50" s="310"/>
      <c r="V50" s="310">
        <v>6</v>
      </c>
      <c r="W50" s="310">
        <v>2</v>
      </c>
      <c r="X50" s="310">
        <v>16</v>
      </c>
      <c r="Y50" s="310">
        <v>7</v>
      </c>
      <c r="Z50" s="310"/>
      <c r="AA50" s="310"/>
      <c r="AB50" s="310"/>
      <c r="AC50" s="310"/>
      <c r="AD50" s="310">
        <v>9</v>
      </c>
      <c r="AE50" s="310">
        <v>6</v>
      </c>
      <c r="AF50" s="310">
        <v>9</v>
      </c>
      <c r="AG50" s="310">
        <v>6</v>
      </c>
      <c r="AH50" s="310"/>
      <c r="AI50" s="310"/>
      <c r="AJ50" s="310"/>
      <c r="AK50" s="310"/>
      <c r="AL50" s="310">
        <v>1</v>
      </c>
      <c r="AM50" s="310">
        <v>1</v>
      </c>
      <c r="AN50" s="310">
        <v>4</v>
      </c>
      <c r="AO50" s="310">
        <v>1</v>
      </c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1">
        <f t="shared" si="0"/>
        <v>27</v>
      </c>
      <c r="CW50" s="311">
        <f t="shared" si="1"/>
        <v>26</v>
      </c>
      <c r="CX50" s="311">
        <f t="shared" si="2"/>
        <v>13</v>
      </c>
      <c r="CY50" s="311">
        <f t="shared" si="3"/>
        <v>0</v>
      </c>
      <c r="CZ50" s="311">
        <f t="shared" si="4"/>
        <v>0</v>
      </c>
      <c r="DA50" s="311">
        <f t="shared" si="5"/>
        <v>66</v>
      </c>
      <c r="DB50" s="312" t="str">
        <f>IF('Regj. e Mesme Shtator, Nxenes'!Z50='Regj. e Mesme Shtator, Moshat'!DA50,"Mire","Gabim")</f>
        <v>Mire</v>
      </c>
      <c r="DC50" s="311">
        <f t="shared" si="6"/>
        <v>11</v>
      </c>
      <c r="DD50" s="311">
        <f t="shared" si="7"/>
        <v>14</v>
      </c>
      <c r="DE50" s="311">
        <f t="shared" si="8"/>
        <v>7</v>
      </c>
      <c r="DF50" s="311">
        <f t="shared" si="9"/>
        <v>0</v>
      </c>
      <c r="DG50" s="311">
        <f t="shared" si="10"/>
        <v>0</v>
      </c>
      <c r="DH50" s="311">
        <f t="shared" si="11"/>
        <v>32</v>
      </c>
      <c r="DI50" s="312" t="str">
        <f>IF('Regj. e Mesme Shtator, Nxenes'!AA50='Regj. e Mesme Shtator, Moshat'!DH50,"Mire","Gabim")</f>
        <v>Mire</v>
      </c>
      <c r="DJ50" s="248"/>
    </row>
    <row r="51" spans="3:114">
      <c r="P51" s="317">
        <f>SUBTOTAL(9,P6:P50)</f>
        <v>15</v>
      </c>
      <c r="Q51" s="317">
        <f t="shared" ref="Q51:CB51" si="12">SUBTOTAL(9,Q6:Q50)</f>
        <v>11</v>
      </c>
      <c r="R51" s="317">
        <f t="shared" si="12"/>
        <v>2341</v>
      </c>
      <c r="S51" s="317">
        <f t="shared" si="12"/>
        <v>1131</v>
      </c>
      <c r="T51" s="317">
        <f t="shared" si="12"/>
        <v>17</v>
      </c>
      <c r="U51" s="317">
        <f t="shared" si="12"/>
        <v>10</v>
      </c>
      <c r="V51" s="317">
        <f t="shared" si="12"/>
        <v>619</v>
      </c>
      <c r="W51" s="317">
        <f t="shared" si="12"/>
        <v>226</v>
      </c>
      <c r="X51" s="317">
        <f t="shared" si="12"/>
        <v>1875</v>
      </c>
      <c r="Y51" s="317">
        <f t="shared" si="12"/>
        <v>960</v>
      </c>
      <c r="Z51" s="317">
        <f t="shared" si="12"/>
        <v>4</v>
      </c>
      <c r="AA51" s="317">
        <f t="shared" si="12"/>
        <v>3</v>
      </c>
      <c r="AB51" s="317">
        <f t="shared" si="12"/>
        <v>70</v>
      </c>
      <c r="AC51" s="317">
        <f t="shared" si="12"/>
        <v>15</v>
      </c>
      <c r="AD51" s="317">
        <f t="shared" si="12"/>
        <v>768</v>
      </c>
      <c r="AE51" s="317">
        <f t="shared" si="12"/>
        <v>325</v>
      </c>
      <c r="AF51" s="317">
        <f t="shared" si="12"/>
        <v>1793</v>
      </c>
      <c r="AG51" s="317">
        <f t="shared" si="12"/>
        <v>971</v>
      </c>
      <c r="AH51" s="317">
        <f t="shared" si="12"/>
        <v>0</v>
      </c>
      <c r="AI51" s="317">
        <f t="shared" si="12"/>
        <v>0</v>
      </c>
      <c r="AJ51" s="317">
        <f t="shared" si="12"/>
        <v>21</v>
      </c>
      <c r="AK51" s="317">
        <f t="shared" si="12"/>
        <v>5</v>
      </c>
      <c r="AL51" s="317">
        <f t="shared" si="12"/>
        <v>78</v>
      </c>
      <c r="AM51" s="317">
        <f t="shared" si="12"/>
        <v>20</v>
      </c>
      <c r="AN51" s="317">
        <f t="shared" si="12"/>
        <v>684</v>
      </c>
      <c r="AO51" s="317">
        <f t="shared" si="12"/>
        <v>293</v>
      </c>
      <c r="AP51" s="317">
        <f t="shared" si="12"/>
        <v>184</v>
      </c>
      <c r="AQ51" s="317">
        <f t="shared" si="12"/>
        <v>21</v>
      </c>
      <c r="AR51" s="317">
        <f t="shared" si="12"/>
        <v>19</v>
      </c>
      <c r="AS51" s="317">
        <f t="shared" si="12"/>
        <v>8</v>
      </c>
      <c r="AT51" s="317">
        <f t="shared" si="12"/>
        <v>27</v>
      </c>
      <c r="AU51" s="317">
        <f t="shared" si="12"/>
        <v>5</v>
      </c>
      <c r="AV51" s="317">
        <f t="shared" si="12"/>
        <v>85</v>
      </c>
      <c r="AW51" s="317">
        <f t="shared" si="12"/>
        <v>26</v>
      </c>
      <c r="AX51" s="317">
        <f t="shared" si="12"/>
        <v>176</v>
      </c>
      <c r="AY51" s="317">
        <f t="shared" si="12"/>
        <v>25</v>
      </c>
      <c r="AZ51" s="317">
        <f t="shared" si="12"/>
        <v>16</v>
      </c>
      <c r="BA51" s="317">
        <f t="shared" si="12"/>
        <v>2</v>
      </c>
      <c r="BB51" s="317">
        <f t="shared" si="12"/>
        <v>15</v>
      </c>
      <c r="BC51" s="317">
        <f t="shared" si="12"/>
        <v>4</v>
      </c>
      <c r="BD51" s="317">
        <f t="shared" si="12"/>
        <v>29</v>
      </c>
      <c r="BE51" s="317">
        <f t="shared" si="12"/>
        <v>6</v>
      </c>
      <c r="BF51" s="317">
        <f t="shared" si="12"/>
        <v>43</v>
      </c>
      <c r="BG51" s="317">
        <f t="shared" si="12"/>
        <v>16</v>
      </c>
      <c r="BH51" s="317">
        <f t="shared" si="12"/>
        <v>7</v>
      </c>
      <c r="BI51" s="317">
        <f t="shared" si="12"/>
        <v>3</v>
      </c>
      <c r="BJ51" s="317">
        <f t="shared" si="12"/>
        <v>18</v>
      </c>
      <c r="BK51" s="317">
        <f t="shared" si="12"/>
        <v>7</v>
      </c>
      <c r="BL51" s="317">
        <f t="shared" si="12"/>
        <v>31</v>
      </c>
      <c r="BM51" s="317">
        <f t="shared" si="12"/>
        <v>17</v>
      </c>
      <c r="BN51" s="317">
        <f t="shared" si="12"/>
        <v>40</v>
      </c>
      <c r="BO51" s="317">
        <f t="shared" si="12"/>
        <v>25</v>
      </c>
      <c r="BP51" s="317">
        <f t="shared" si="12"/>
        <v>10</v>
      </c>
      <c r="BQ51" s="317">
        <f t="shared" si="12"/>
        <v>3</v>
      </c>
      <c r="BR51" s="317">
        <f t="shared" si="12"/>
        <v>20</v>
      </c>
      <c r="BS51" s="317">
        <f t="shared" si="12"/>
        <v>9</v>
      </c>
      <c r="BT51" s="317">
        <f t="shared" si="12"/>
        <v>39</v>
      </c>
      <c r="BU51" s="317">
        <f t="shared" si="12"/>
        <v>20</v>
      </c>
      <c r="BV51" s="317">
        <f t="shared" si="12"/>
        <v>41</v>
      </c>
      <c r="BW51" s="317">
        <f t="shared" si="12"/>
        <v>15</v>
      </c>
      <c r="BX51" s="317">
        <f t="shared" si="12"/>
        <v>8</v>
      </c>
      <c r="BY51" s="317">
        <f t="shared" si="12"/>
        <v>4</v>
      </c>
      <c r="BZ51" s="317">
        <f t="shared" si="12"/>
        <v>16</v>
      </c>
      <c r="CA51" s="317">
        <f t="shared" si="12"/>
        <v>8</v>
      </c>
      <c r="CB51" s="317">
        <f t="shared" si="12"/>
        <v>42</v>
      </c>
      <c r="CC51" s="317">
        <f t="shared" ref="CC51:DH51" si="13">SUBTOTAL(9,CC6:CC50)</f>
        <v>25</v>
      </c>
      <c r="CD51" s="317">
        <f t="shared" si="13"/>
        <v>78</v>
      </c>
      <c r="CE51" s="317">
        <f t="shared" si="13"/>
        <v>0</v>
      </c>
      <c r="CF51" s="317">
        <f t="shared" si="13"/>
        <v>12</v>
      </c>
      <c r="CG51" s="317">
        <f t="shared" si="13"/>
        <v>5</v>
      </c>
      <c r="CH51" s="317">
        <f t="shared" si="13"/>
        <v>19</v>
      </c>
      <c r="CI51" s="317">
        <f t="shared" si="13"/>
        <v>8</v>
      </c>
      <c r="CJ51" s="317">
        <f t="shared" si="13"/>
        <v>30</v>
      </c>
      <c r="CK51" s="317">
        <f t="shared" si="13"/>
        <v>17</v>
      </c>
      <c r="CL51" s="317">
        <f t="shared" si="13"/>
        <v>31</v>
      </c>
      <c r="CM51" s="317">
        <f t="shared" si="13"/>
        <v>25</v>
      </c>
      <c r="CN51" s="317">
        <f t="shared" si="13"/>
        <v>141</v>
      </c>
      <c r="CO51" s="317">
        <f t="shared" si="13"/>
        <v>49</v>
      </c>
      <c r="CP51" s="317">
        <f t="shared" si="13"/>
        <v>84</v>
      </c>
      <c r="CQ51" s="317">
        <f t="shared" si="13"/>
        <v>29</v>
      </c>
      <c r="CR51" s="317">
        <f t="shared" si="13"/>
        <v>71</v>
      </c>
      <c r="CS51" s="317">
        <f t="shared" si="13"/>
        <v>35</v>
      </c>
      <c r="CT51" s="317">
        <f t="shared" si="13"/>
        <v>62</v>
      </c>
      <c r="CU51" s="317">
        <f t="shared" si="13"/>
        <v>21</v>
      </c>
      <c r="CV51" s="317">
        <f t="shared" si="13"/>
        <v>3138</v>
      </c>
      <c r="CW51" s="317">
        <f t="shared" si="13"/>
        <v>2853</v>
      </c>
      <c r="CX51" s="317">
        <f t="shared" si="13"/>
        <v>2737</v>
      </c>
      <c r="CY51" s="317">
        <f t="shared" si="13"/>
        <v>593</v>
      </c>
      <c r="CZ51" s="317">
        <f t="shared" si="13"/>
        <v>358</v>
      </c>
      <c r="DA51" s="317">
        <f t="shared" si="13"/>
        <v>9679</v>
      </c>
      <c r="DB51" s="317"/>
      <c r="DC51" s="317">
        <f t="shared" si="13"/>
        <v>1413</v>
      </c>
      <c r="DD51" s="317">
        <f t="shared" si="13"/>
        <v>1356</v>
      </c>
      <c r="DE51" s="317">
        <f t="shared" si="13"/>
        <v>1378</v>
      </c>
      <c r="DF51" s="317">
        <f t="shared" si="13"/>
        <v>127</v>
      </c>
      <c r="DG51" s="317">
        <f t="shared" si="13"/>
        <v>134</v>
      </c>
      <c r="DH51" s="317">
        <f t="shared" si="13"/>
        <v>4408</v>
      </c>
      <c r="DI51" s="317"/>
    </row>
  </sheetData>
  <protectedRanges>
    <protectedRange sqref="I8" name="Range1_2_2_1_1_1"/>
    <protectedRange sqref="F8" name="Range1_4_1_1"/>
    <protectedRange sqref="G10" name="Range1_8_2_3_1"/>
    <protectedRange sqref="A11:B11" name="Range1_2_1_2_1_1_2"/>
    <protectedRange sqref="G20" name="Range1_6_2_2"/>
    <protectedRange sqref="F21:G21" name="Range1_7_2_2_1_2"/>
    <protectedRange sqref="E29" name="Range1_6_1_2_1"/>
    <protectedRange sqref="A12:B12" name="Range1_1_21_1_4"/>
    <protectedRange sqref="L8 J8" name="Range1_5_3_1_2_1"/>
    <protectedRange sqref="K8" name="Range1_36_1_1_2"/>
    <protectedRange sqref="O8" name="Range1_2_2_1_1_1_1_2"/>
    <protectedRange sqref="J13:L13" name="Range1_5_2_1_1_3"/>
    <protectedRange sqref="R31:BV33" name="Range1_2_1"/>
    <protectedRange sqref="BW31:BW33" name="Range1_2_12_1"/>
    <protectedRange sqref="CF48:CM49 AZ48:BG50 BX48:CA49" name="Range1_8_1_1_1_1_1"/>
    <protectedRange sqref="V45 R45" name="Range1_8_1_1_1_1"/>
    <protectedRange sqref="P31:Q32" name="Range1_2_2_1_1_1_1_1"/>
    <protectedRange sqref="P46:Q50" name="Range1_8_1_1_1_1_2"/>
    <protectedRange sqref="R46:U50" name="Range1_8_1_1_1_1_3"/>
    <protectedRange sqref="V46:AA50" name="Range1_8_1_1_1_1_4"/>
    <protectedRange sqref="AB46:AI50" name="Range1_8_1_1_1_1_5"/>
    <protectedRange sqref="AJ46:AQ50" name="Range1_8_1_1_1_1_6"/>
    <protectedRange sqref="AR46:AY50" name="Range1_8_1_1_1_1_7"/>
    <protectedRange sqref="AZ46:BG50" name="Range1_8_1_1_1_1_8"/>
    <protectedRange sqref="BH46:BO50" name="Range1_8_1_1_1_1_9"/>
    <protectedRange sqref="BP46:BW50" name="Range1_8_1_1_1_1_10"/>
    <protectedRange sqref="CB46:CE50" name="Range1_8_1_1_1_1_11"/>
    <protectedRange sqref="CN46:CU50" name="Range1_8_1_1_1_1_12"/>
  </protectedRanges>
  <dataConsolidate/>
  <mergeCells count="74">
    <mergeCell ref="CR4:CS4"/>
    <mergeCell ref="CT4:CU4"/>
    <mergeCell ref="CF4:CG4"/>
    <mergeCell ref="CH4:CI4"/>
    <mergeCell ref="CJ4:CK4"/>
    <mergeCell ref="CL4:CM4"/>
    <mergeCell ref="CN4:CO4"/>
    <mergeCell ref="CP4:CQ4"/>
    <mergeCell ref="CD4:CE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BF4:BG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I4:I5"/>
    <mergeCell ref="J4:J5"/>
    <mergeCell ref="K4:K5"/>
    <mergeCell ref="L4:L5"/>
    <mergeCell ref="AH4:AI4"/>
    <mergeCell ref="N4:N5"/>
    <mergeCell ref="O4:O5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M4:M5"/>
    <mergeCell ref="CR3:CS3"/>
    <mergeCell ref="CT3:CU3"/>
    <mergeCell ref="A4:A5"/>
    <mergeCell ref="B4:B5"/>
    <mergeCell ref="C4:C5"/>
    <mergeCell ref="D4:D5"/>
    <mergeCell ref="E4:E5"/>
    <mergeCell ref="F4:F5"/>
    <mergeCell ref="G4:G5"/>
    <mergeCell ref="BH3:BO3"/>
    <mergeCell ref="BP3:BW3"/>
    <mergeCell ref="BX3:CE3"/>
    <mergeCell ref="CF3:CM3"/>
    <mergeCell ref="CN3:CO3"/>
    <mergeCell ref="H4:H5"/>
    <mergeCell ref="CP3:CQ3"/>
    <mergeCell ref="CV1:DI3"/>
    <mergeCell ref="R2:CU2"/>
    <mergeCell ref="P3:Q3"/>
    <mergeCell ref="R3:U3"/>
    <mergeCell ref="V3:AA3"/>
    <mergeCell ref="AB3:AI3"/>
    <mergeCell ref="AJ3:AQ3"/>
    <mergeCell ref="AR3:AY3"/>
    <mergeCell ref="AZ3:BG3"/>
  </mergeCells>
  <dataValidations count="6">
    <dataValidation type="list" allowBlank="1" showInputMessage="1" showErrorMessage="1" sqref="J6:J38">
      <formula1>"Komunë,Bashki"</formula1>
    </dataValidation>
    <dataValidation type="list" allowBlank="1" showInputMessage="1" showErrorMessage="1" sqref="K6:K38">
      <formula1>"Fshat,Qytet"</formula1>
    </dataValidation>
    <dataValidation type="list" allowBlank="1" showInputMessage="1" showErrorMessage="1" sqref="L6:L38">
      <formula1>"Publike,Private"</formula1>
    </dataValidation>
    <dataValidation type="list" allowBlank="1" showInputMessage="1" showErrorMessage="1" sqref="M51:M64795">
      <formula1>"Gjimnaz,Me kohe te shkurtuar,Tekniko-profesionale,Social-kulturore,Klase Pedagogjike,Klase Profesionale"</formula1>
    </dataValidation>
    <dataValidation type="list" allowBlank="1" showInputMessage="1" showErrorMessage="1" sqref="N51:N64795">
      <formula1>"2+1 Vjeçare,2+1+1 Vjeçare,2+2 Vjeçare,4 Vjecare,Artistike,Gjuhe e Huaj,Klasike,Koorespondence,Bilinguale,Natën,Pedagogjike,Sportive,Fetare"</formula1>
    </dataValidation>
    <dataValidation type="list" allowBlank="1" showInputMessage="1" showErrorMessage="1" sqref="O6:O64795">
      <formula1>"E Bashkuar me 9VJ,E Veçantë"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U2057"/>
  <sheetViews>
    <sheetView topLeftCell="A19" zoomScale="90" zoomScaleNormal="90" workbookViewId="0">
      <selection activeCell="C12" sqref="C12"/>
    </sheetView>
  </sheetViews>
  <sheetFormatPr defaultRowHeight="15.75"/>
  <cols>
    <col min="1" max="1" width="3.140625" style="223" customWidth="1"/>
    <col min="2" max="2" width="2.7109375" style="223" customWidth="1"/>
    <col min="3" max="3" width="3" style="223" customWidth="1"/>
    <col min="4" max="4" width="20.28515625" style="284" customWidth="1"/>
    <col min="5" max="5" width="16.42578125" style="223" customWidth="1"/>
    <col min="6" max="6" width="9.7109375" style="223" customWidth="1"/>
    <col min="7" max="7" width="5.28515625" style="223" customWidth="1"/>
    <col min="8" max="8" width="7.140625" style="223" customWidth="1"/>
    <col min="9" max="10" width="9.28515625" style="223" customWidth="1"/>
    <col min="11" max="11" width="12" style="223" customWidth="1"/>
    <col min="12" max="12" width="10.85546875" style="223" customWidth="1"/>
    <col min="13" max="13" width="8.28515625" style="223" customWidth="1"/>
    <col min="14" max="14" width="7" style="223" customWidth="1"/>
    <col min="15" max="15" width="7.85546875" style="223" customWidth="1"/>
    <col min="16" max="16" width="17.85546875" style="223" customWidth="1"/>
    <col min="17" max="17" width="15.85546875" style="223" customWidth="1"/>
    <col min="18" max="18" width="17.28515625" style="223" customWidth="1"/>
    <col min="19" max="22" width="8.7109375" style="317" customWidth="1"/>
    <col min="23" max="26" width="8.7109375" style="104" customWidth="1"/>
    <col min="27" max="60" width="8.7109375" style="317" customWidth="1"/>
    <col min="61" max="72" width="9.140625" style="318"/>
    <col min="73" max="16384" width="9.140625" style="223"/>
  </cols>
  <sheetData>
    <row r="1" spans="1:73" ht="16.5" thickBot="1">
      <c r="A1" s="213" t="s">
        <v>166</v>
      </c>
      <c r="B1" s="212"/>
      <c r="C1" s="212"/>
      <c r="D1" s="213" t="s">
        <v>278</v>
      </c>
      <c r="E1" s="319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86"/>
      <c r="T1" s="286"/>
      <c r="U1" s="286"/>
      <c r="V1" s="286"/>
      <c r="W1" s="105"/>
      <c r="X1" s="105"/>
      <c r="Y1" s="105"/>
      <c r="Z1" s="105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320"/>
      <c r="BE1" s="294"/>
      <c r="BF1" s="294"/>
      <c r="BG1" s="294"/>
      <c r="BH1" s="294"/>
      <c r="BI1" s="327"/>
      <c r="BJ1" s="327"/>
      <c r="BK1" s="327"/>
      <c r="BL1" s="327"/>
    </row>
    <row r="2" spans="1:73" ht="15.75" customHeight="1">
      <c r="A2" s="216" t="s">
        <v>167</v>
      </c>
      <c r="B2" s="215"/>
      <c r="C2" s="215"/>
      <c r="D2" s="216" t="s">
        <v>203</v>
      </c>
      <c r="E2" s="215"/>
      <c r="F2" s="215"/>
      <c r="G2" s="215"/>
      <c r="H2" s="215"/>
      <c r="I2" s="215"/>
      <c r="J2" s="215"/>
      <c r="K2" s="215"/>
      <c r="L2" s="215"/>
      <c r="M2" s="217"/>
      <c r="N2" s="217"/>
      <c r="O2" s="217"/>
      <c r="P2" s="217"/>
      <c r="Q2" s="321"/>
      <c r="R2" s="751"/>
      <c r="S2" s="731" t="s">
        <v>878</v>
      </c>
      <c r="T2" s="732"/>
      <c r="U2" s="731" t="s">
        <v>879</v>
      </c>
      <c r="V2" s="732"/>
      <c r="W2" s="617" t="s">
        <v>86</v>
      </c>
      <c r="X2" s="618"/>
      <c r="Y2" s="618"/>
      <c r="Z2" s="619"/>
      <c r="AA2" s="754" t="s">
        <v>200</v>
      </c>
      <c r="AB2" s="755"/>
      <c r="AC2" s="755"/>
      <c r="AD2" s="756"/>
      <c r="AE2" s="760" t="s">
        <v>89</v>
      </c>
      <c r="AF2" s="761"/>
      <c r="AG2" s="761"/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2"/>
      <c r="AW2" s="737" t="s">
        <v>201</v>
      </c>
      <c r="AX2" s="738"/>
      <c r="AY2" s="738"/>
      <c r="AZ2" s="738"/>
      <c r="BA2" s="738"/>
      <c r="BB2" s="738"/>
      <c r="BC2" s="738"/>
      <c r="BD2" s="738"/>
      <c r="BE2" s="738"/>
      <c r="BF2" s="738"/>
      <c r="BG2" s="738"/>
      <c r="BH2" s="739"/>
      <c r="BI2" s="743" t="s">
        <v>186</v>
      </c>
      <c r="BJ2" s="744"/>
      <c r="BK2" s="744"/>
      <c r="BL2" s="744"/>
      <c r="BM2" s="744"/>
      <c r="BN2" s="744"/>
      <c r="BO2" s="744"/>
      <c r="BP2" s="744"/>
      <c r="BQ2" s="744"/>
      <c r="BR2" s="744"/>
      <c r="BS2" s="744"/>
      <c r="BT2" s="745"/>
    </row>
    <row r="3" spans="1:73" ht="16.5" customHeight="1" thickBot="1">
      <c r="A3" s="290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220"/>
      <c r="O3" s="220"/>
      <c r="P3" s="220"/>
      <c r="Q3" s="322"/>
      <c r="R3" s="752"/>
      <c r="S3" s="733"/>
      <c r="T3" s="734"/>
      <c r="U3" s="733"/>
      <c r="V3" s="734"/>
      <c r="W3" s="620"/>
      <c r="X3" s="621"/>
      <c r="Y3" s="621"/>
      <c r="Z3" s="622"/>
      <c r="AA3" s="757"/>
      <c r="AB3" s="758"/>
      <c r="AC3" s="758"/>
      <c r="AD3" s="759"/>
      <c r="AE3" s="763"/>
      <c r="AF3" s="764"/>
      <c r="AG3" s="764"/>
      <c r="AH3" s="764"/>
      <c r="AI3" s="764"/>
      <c r="AJ3" s="764"/>
      <c r="AK3" s="764"/>
      <c r="AL3" s="764"/>
      <c r="AM3" s="764"/>
      <c r="AN3" s="764"/>
      <c r="AO3" s="764"/>
      <c r="AP3" s="764"/>
      <c r="AQ3" s="764"/>
      <c r="AR3" s="764"/>
      <c r="AS3" s="764"/>
      <c r="AT3" s="764"/>
      <c r="AU3" s="764"/>
      <c r="AV3" s="765"/>
      <c r="AW3" s="740"/>
      <c r="AX3" s="741"/>
      <c r="AY3" s="741"/>
      <c r="AZ3" s="741"/>
      <c r="BA3" s="741"/>
      <c r="BB3" s="741"/>
      <c r="BC3" s="741"/>
      <c r="BD3" s="741"/>
      <c r="BE3" s="741"/>
      <c r="BF3" s="741"/>
      <c r="BG3" s="741"/>
      <c r="BH3" s="742"/>
      <c r="BI3" s="746"/>
      <c r="BJ3" s="747"/>
      <c r="BK3" s="747"/>
      <c r="BL3" s="747"/>
      <c r="BM3" s="747"/>
      <c r="BN3" s="747"/>
      <c r="BO3" s="747"/>
      <c r="BP3" s="747"/>
      <c r="BQ3" s="747"/>
      <c r="BR3" s="747"/>
      <c r="BS3" s="747"/>
      <c r="BT3" s="748"/>
    </row>
    <row r="4" spans="1:73" ht="13.5" customHeight="1" thickBot="1">
      <c r="A4" s="661" t="s">
        <v>170</v>
      </c>
      <c r="B4" s="661" t="s">
        <v>171</v>
      </c>
      <c r="C4" s="661" t="s">
        <v>172</v>
      </c>
      <c r="D4" s="663" t="s">
        <v>101</v>
      </c>
      <c r="E4" s="665" t="s">
        <v>5</v>
      </c>
      <c r="F4" s="665" t="s">
        <v>102</v>
      </c>
      <c r="G4" s="665" t="s">
        <v>103</v>
      </c>
      <c r="H4" s="665" t="s">
        <v>104</v>
      </c>
      <c r="I4" s="663" t="s">
        <v>6</v>
      </c>
      <c r="J4" s="663" t="s">
        <v>7</v>
      </c>
      <c r="K4" s="661" t="s">
        <v>8</v>
      </c>
      <c r="L4" s="661" t="s">
        <v>9</v>
      </c>
      <c r="M4" s="661" t="s">
        <v>10</v>
      </c>
      <c r="N4" s="661" t="s">
        <v>11</v>
      </c>
      <c r="O4" s="661" t="s">
        <v>12</v>
      </c>
      <c r="P4" s="661" t="s">
        <v>174</v>
      </c>
      <c r="Q4" s="661" t="s">
        <v>175</v>
      </c>
      <c r="R4" s="753" t="s">
        <v>176</v>
      </c>
      <c r="S4" s="735"/>
      <c r="T4" s="736"/>
      <c r="U4" s="735"/>
      <c r="V4" s="736"/>
      <c r="W4" s="623"/>
      <c r="X4" s="624"/>
      <c r="Y4" s="624"/>
      <c r="Z4" s="625"/>
      <c r="AA4" s="766" t="s">
        <v>202</v>
      </c>
      <c r="AB4" s="767"/>
      <c r="AC4" s="766" t="s">
        <v>109</v>
      </c>
      <c r="AD4" s="767"/>
      <c r="AE4" s="768" t="s">
        <v>92</v>
      </c>
      <c r="AF4" s="769"/>
      <c r="AG4" s="768" t="s">
        <v>119</v>
      </c>
      <c r="AH4" s="769"/>
      <c r="AI4" s="768" t="s">
        <v>94</v>
      </c>
      <c r="AJ4" s="769"/>
      <c r="AK4" s="768" t="s">
        <v>95</v>
      </c>
      <c r="AL4" s="769"/>
      <c r="AM4" s="768" t="s">
        <v>96</v>
      </c>
      <c r="AN4" s="769"/>
      <c r="AO4" s="768" t="s">
        <v>97</v>
      </c>
      <c r="AP4" s="769"/>
      <c r="AQ4" s="768" t="s">
        <v>98</v>
      </c>
      <c r="AR4" s="769"/>
      <c r="AS4" s="768" t="s">
        <v>99</v>
      </c>
      <c r="AT4" s="769"/>
      <c r="AU4" s="768" t="s">
        <v>100</v>
      </c>
      <c r="AV4" s="769"/>
      <c r="AW4" s="749" t="s">
        <v>110</v>
      </c>
      <c r="AX4" s="750"/>
      <c r="AY4" s="749" t="s">
        <v>111</v>
      </c>
      <c r="AZ4" s="750"/>
      <c r="BA4" s="749" t="s">
        <v>112</v>
      </c>
      <c r="BB4" s="750"/>
      <c r="BC4" s="749" t="s">
        <v>113</v>
      </c>
      <c r="BD4" s="750"/>
      <c r="BE4" s="749" t="s">
        <v>114</v>
      </c>
      <c r="BF4" s="750"/>
      <c r="BG4" s="749" t="s">
        <v>115</v>
      </c>
      <c r="BH4" s="750"/>
      <c r="BI4" s="746"/>
      <c r="BJ4" s="747"/>
      <c r="BK4" s="747"/>
      <c r="BL4" s="747"/>
      <c r="BM4" s="747"/>
      <c r="BN4" s="747"/>
      <c r="BO4" s="747"/>
      <c r="BP4" s="747"/>
      <c r="BQ4" s="747"/>
      <c r="BR4" s="747"/>
      <c r="BS4" s="747"/>
      <c r="BT4" s="748"/>
    </row>
    <row r="5" spans="1:73" ht="39.75" customHeight="1" thickBot="1">
      <c r="A5" s="662"/>
      <c r="B5" s="662"/>
      <c r="C5" s="662"/>
      <c r="D5" s="664"/>
      <c r="E5" s="666"/>
      <c r="F5" s="666"/>
      <c r="G5" s="666"/>
      <c r="H5" s="666"/>
      <c r="I5" s="664"/>
      <c r="J5" s="664"/>
      <c r="K5" s="662"/>
      <c r="L5" s="662"/>
      <c r="M5" s="662"/>
      <c r="N5" s="662"/>
      <c r="O5" s="662"/>
      <c r="P5" s="669"/>
      <c r="Q5" s="662"/>
      <c r="R5" s="728"/>
      <c r="S5" s="328" t="s">
        <v>44</v>
      </c>
      <c r="T5" s="329" t="s">
        <v>45</v>
      </c>
      <c r="U5" s="330" t="s">
        <v>44</v>
      </c>
      <c r="V5" s="329" t="s">
        <v>45</v>
      </c>
      <c r="W5" s="132" t="s">
        <v>116</v>
      </c>
      <c r="X5" s="133" t="s">
        <v>256</v>
      </c>
      <c r="Y5" s="133" t="s">
        <v>257</v>
      </c>
      <c r="Z5" s="331" t="s">
        <v>117</v>
      </c>
      <c r="AA5" s="332" t="s">
        <v>44</v>
      </c>
      <c r="AB5" s="332" t="s">
        <v>45</v>
      </c>
      <c r="AC5" s="332" t="s">
        <v>44</v>
      </c>
      <c r="AD5" s="332" t="s">
        <v>45</v>
      </c>
      <c r="AE5" s="333" t="s">
        <v>44</v>
      </c>
      <c r="AF5" s="333" t="s">
        <v>45</v>
      </c>
      <c r="AG5" s="333" t="s">
        <v>44</v>
      </c>
      <c r="AH5" s="333" t="s">
        <v>45</v>
      </c>
      <c r="AI5" s="333" t="s">
        <v>44</v>
      </c>
      <c r="AJ5" s="333" t="s">
        <v>45</v>
      </c>
      <c r="AK5" s="333" t="s">
        <v>44</v>
      </c>
      <c r="AL5" s="333" t="s">
        <v>45</v>
      </c>
      <c r="AM5" s="333" t="s">
        <v>44</v>
      </c>
      <c r="AN5" s="333" t="s">
        <v>45</v>
      </c>
      <c r="AO5" s="333" t="s">
        <v>44</v>
      </c>
      <c r="AP5" s="333" t="s">
        <v>45</v>
      </c>
      <c r="AQ5" s="333" t="s">
        <v>44</v>
      </c>
      <c r="AR5" s="333" t="s">
        <v>45</v>
      </c>
      <c r="AS5" s="333" t="s">
        <v>44</v>
      </c>
      <c r="AT5" s="333" t="s">
        <v>45</v>
      </c>
      <c r="AU5" s="333" t="s">
        <v>44</v>
      </c>
      <c r="AV5" s="333" t="s">
        <v>45</v>
      </c>
      <c r="AW5" s="334" t="s">
        <v>44</v>
      </c>
      <c r="AX5" s="334" t="s">
        <v>45</v>
      </c>
      <c r="AY5" s="334" t="s">
        <v>44</v>
      </c>
      <c r="AZ5" s="334" t="s">
        <v>45</v>
      </c>
      <c r="BA5" s="334" t="s">
        <v>44</v>
      </c>
      <c r="BB5" s="334" t="s">
        <v>45</v>
      </c>
      <c r="BC5" s="334" t="s">
        <v>44</v>
      </c>
      <c r="BD5" s="334" t="s">
        <v>45</v>
      </c>
      <c r="BE5" s="334" t="s">
        <v>44</v>
      </c>
      <c r="BF5" s="334" t="s">
        <v>45</v>
      </c>
      <c r="BG5" s="334" t="s">
        <v>44</v>
      </c>
      <c r="BH5" s="335" t="s">
        <v>45</v>
      </c>
      <c r="BI5" s="336" t="s">
        <v>44</v>
      </c>
      <c r="BJ5" s="336" t="s">
        <v>45</v>
      </c>
      <c r="BK5" s="336" t="s">
        <v>44</v>
      </c>
      <c r="BL5" s="336" t="s">
        <v>45</v>
      </c>
      <c r="BM5" s="336" t="s">
        <v>44</v>
      </c>
      <c r="BN5" s="336" t="s">
        <v>45</v>
      </c>
      <c r="BO5" s="336" t="s">
        <v>44</v>
      </c>
      <c r="BP5" s="336" t="s">
        <v>45</v>
      </c>
      <c r="BQ5" s="336" t="s">
        <v>44</v>
      </c>
      <c r="BR5" s="336" t="s">
        <v>45</v>
      </c>
      <c r="BS5" s="336" t="s">
        <v>44</v>
      </c>
      <c r="BT5" s="336" t="s">
        <v>45</v>
      </c>
    </row>
    <row r="6" spans="1:73" s="249" customFormat="1">
      <c r="A6" s="234" t="s">
        <v>185</v>
      </c>
      <c r="B6" s="234" t="s">
        <v>185</v>
      </c>
      <c r="C6" s="269"/>
      <c r="D6" s="236" t="s">
        <v>1231</v>
      </c>
      <c r="E6" s="247" t="s">
        <v>806</v>
      </c>
      <c r="F6" s="247" t="s">
        <v>869</v>
      </c>
      <c r="G6" s="368">
        <v>44</v>
      </c>
      <c r="H6" s="247" t="s">
        <v>870</v>
      </c>
      <c r="I6" s="236" t="s">
        <v>297</v>
      </c>
      <c r="J6" s="236" t="s">
        <v>297</v>
      </c>
      <c r="K6" s="236" t="s">
        <v>807</v>
      </c>
      <c r="L6" s="236" t="s">
        <v>807</v>
      </c>
      <c r="M6" s="236" t="s">
        <v>298</v>
      </c>
      <c r="N6" s="236" t="s">
        <v>299</v>
      </c>
      <c r="O6" s="236" t="s">
        <v>300</v>
      </c>
      <c r="P6" s="236" t="s">
        <v>811</v>
      </c>
      <c r="Q6" s="236" t="s">
        <v>303</v>
      </c>
      <c r="R6" s="236" t="s">
        <v>809</v>
      </c>
      <c r="S6" s="457">
        <f>AA6+AC6</f>
        <v>38</v>
      </c>
      <c r="T6" s="337">
        <f>AB6+AD6</f>
        <v>27</v>
      </c>
      <c r="U6" s="337">
        <v>3</v>
      </c>
      <c r="V6" s="337">
        <v>2</v>
      </c>
      <c r="W6" s="108">
        <v>1</v>
      </c>
      <c r="X6" s="108">
        <v>6</v>
      </c>
      <c r="Y6" s="108"/>
      <c r="Z6" s="108">
        <v>1</v>
      </c>
      <c r="AA6" s="338"/>
      <c r="AB6" s="338"/>
      <c r="AC6" s="338">
        <v>38</v>
      </c>
      <c r="AD6" s="338">
        <v>27</v>
      </c>
      <c r="AE6" s="339"/>
      <c r="AF6" s="339"/>
      <c r="AG6" s="339">
        <v>1</v>
      </c>
      <c r="AH6" s="339">
        <v>1</v>
      </c>
      <c r="AI6" s="339">
        <v>4</v>
      </c>
      <c r="AJ6" s="339">
        <v>4</v>
      </c>
      <c r="AK6" s="339">
        <v>6</v>
      </c>
      <c r="AL6" s="339">
        <v>6</v>
      </c>
      <c r="AM6" s="339">
        <v>6</v>
      </c>
      <c r="AN6" s="339">
        <v>4</v>
      </c>
      <c r="AO6" s="339">
        <v>11</v>
      </c>
      <c r="AP6" s="339">
        <v>9</v>
      </c>
      <c r="AQ6" s="339">
        <v>2</v>
      </c>
      <c r="AR6" s="339">
        <v>1</v>
      </c>
      <c r="AS6" s="339">
        <v>5</v>
      </c>
      <c r="AT6" s="339">
        <v>2</v>
      </c>
      <c r="AU6" s="339">
        <v>3</v>
      </c>
      <c r="AV6" s="339">
        <v>0</v>
      </c>
      <c r="AW6" s="340">
        <v>2</v>
      </c>
      <c r="AX6" s="340">
        <v>2</v>
      </c>
      <c r="AY6" s="340">
        <v>4</v>
      </c>
      <c r="AZ6" s="340">
        <v>4</v>
      </c>
      <c r="BA6" s="340">
        <v>5</v>
      </c>
      <c r="BB6" s="340">
        <v>5</v>
      </c>
      <c r="BC6" s="340">
        <v>8</v>
      </c>
      <c r="BD6" s="340">
        <v>5</v>
      </c>
      <c r="BE6" s="340">
        <v>5</v>
      </c>
      <c r="BF6" s="340">
        <v>4</v>
      </c>
      <c r="BG6" s="340">
        <v>14</v>
      </c>
      <c r="BH6" s="340">
        <v>7</v>
      </c>
      <c r="BI6" s="311">
        <f t="shared" ref="BI6:BI50" si="0">SUM(AA6,AC6)</f>
        <v>38</v>
      </c>
      <c r="BJ6" s="311">
        <f t="shared" ref="BJ6:BJ50" si="1">SUM(AB6,AD6)</f>
        <v>27</v>
      </c>
      <c r="BK6" s="311">
        <f t="shared" ref="BK6:BK50" si="2">SUM(AE6,AG6,AI6,AK6,AM6,AO6,AQ6,AS6,AU6)</f>
        <v>38</v>
      </c>
      <c r="BL6" s="311">
        <f t="shared" ref="BL6:BL50" si="3">SUM(AF6,AH6,AJ6,AL6,AN6,AP6,AR6,AT6,AV6)</f>
        <v>27</v>
      </c>
      <c r="BM6" s="311">
        <f t="shared" ref="BM6:BM50" si="4">SUM(AW6,AY6,BA6,BC6,BE6,BG6)</f>
        <v>38</v>
      </c>
      <c r="BN6" s="311">
        <f t="shared" ref="BN6:BN50" si="5">SUM(AX6,AZ6,BB6,BD6,BF6,BH6)</f>
        <v>27</v>
      </c>
      <c r="BO6" s="312" t="str">
        <f t="shared" ref="BO6:BO50" si="6">IF(BI6=S6,"Mire","Gabim")</f>
        <v>Mire</v>
      </c>
      <c r="BP6" s="312" t="str">
        <f t="shared" ref="BP6:BP50" si="7">IF(BJ6=T6,"Mire","Gabim")</f>
        <v>Mire</v>
      </c>
      <c r="BQ6" s="312" t="str">
        <f t="shared" ref="BQ6:BQ50" si="8">IF(BK6=S6,"Mire","Gabim")</f>
        <v>Mire</v>
      </c>
      <c r="BR6" s="312" t="str">
        <f t="shared" ref="BR6:BR50" si="9">IF(BL6=T6,"Mire","Gabim")</f>
        <v>Mire</v>
      </c>
      <c r="BS6" s="312" t="str">
        <f t="shared" ref="BS6:BS50" si="10">IF(BM6=S6,"Mire","Gabim")</f>
        <v>Mire</v>
      </c>
      <c r="BT6" s="312" t="str">
        <f t="shared" ref="BT6:BT50" si="11">IF(BN6=T6,"Mire","Gabim")</f>
        <v>Mire</v>
      </c>
      <c r="BU6" s="248"/>
    </row>
    <row r="7" spans="1:73" s="249" customFormat="1" ht="14.1" customHeight="1">
      <c r="A7" s="250"/>
      <c r="B7" s="250"/>
      <c r="C7" s="291"/>
      <c r="D7" s="221" t="s">
        <v>810</v>
      </c>
      <c r="E7" s="221" t="s">
        <v>806</v>
      </c>
      <c r="F7" s="221" t="s">
        <v>869</v>
      </c>
      <c r="G7" s="221">
        <v>44</v>
      </c>
      <c r="H7" s="221" t="s">
        <v>870</v>
      </c>
      <c r="I7" s="222" t="s">
        <v>297</v>
      </c>
      <c r="J7" s="222" t="s">
        <v>297</v>
      </c>
      <c r="K7" s="222" t="s">
        <v>807</v>
      </c>
      <c r="L7" s="222" t="s">
        <v>807</v>
      </c>
      <c r="M7" s="222" t="s">
        <v>298</v>
      </c>
      <c r="N7" s="222" t="s">
        <v>299</v>
      </c>
      <c r="O7" s="222" t="s">
        <v>300</v>
      </c>
      <c r="P7" s="221" t="s">
        <v>811</v>
      </c>
      <c r="Q7" s="221" t="s">
        <v>812</v>
      </c>
      <c r="R7" s="221" t="s">
        <v>809</v>
      </c>
      <c r="S7" s="346">
        <f t="shared" ref="S7:T50" si="12">AA7+AC7</f>
        <v>0</v>
      </c>
      <c r="T7" s="341">
        <f t="shared" si="12"/>
        <v>0</v>
      </c>
      <c r="U7" s="342"/>
      <c r="V7" s="342"/>
      <c r="W7" s="60"/>
      <c r="X7" s="60"/>
      <c r="Y7" s="60"/>
      <c r="Z7" s="60"/>
      <c r="AA7" s="343"/>
      <c r="AB7" s="343"/>
      <c r="AC7" s="343"/>
      <c r="AD7" s="343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11">
        <f t="shared" si="0"/>
        <v>0</v>
      </c>
      <c r="BJ7" s="311">
        <f t="shared" si="1"/>
        <v>0</v>
      </c>
      <c r="BK7" s="311">
        <f t="shared" si="2"/>
        <v>0</v>
      </c>
      <c r="BL7" s="311">
        <f t="shared" si="3"/>
        <v>0</v>
      </c>
      <c r="BM7" s="311">
        <f t="shared" si="4"/>
        <v>0</v>
      </c>
      <c r="BN7" s="311">
        <f t="shared" si="5"/>
        <v>0</v>
      </c>
      <c r="BO7" s="312" t="str">
        <f t="shared" si="6"/>
        <v>Mire</v>
      </c>
      <c r="BP7" s="312" t="str">
        <f t="shared" si="7"/>
        <v>Mire</v>
      </c>
      <c r="BQ7" s="312" t="str">
        <f t="shared" si="8"/>
        <v>Mire</v>
      </c>
      <c r="BR7" s="312" t="str">
        <f t="shared" si="9"/>
        <v>Mire</v>
      </c>
      <c r="BS7" s="312" t="str">
        <f t="shared" si="10"/>
        <v>Mire</v>
      </c>
      <c r="BT7" s="312" t="str">
        <f t="shared" si="11"/>
        <v>Mire</v>
      </c>
      <c r="BU7" s="248"/>
    </row>
    <row r="8" spans="1:73" s="249" customFormat="1" ht="14.1" customHeight="1">
      <c r="A8" s="292"/>
      <c r="B8" s="292"/>
      <c r="C8" s="293"/>
      <c r="D8" s="221" t="s">
        <v>813</v>
      </c>
      <c r="E8" s="221" t="s">
        <v>814</v>
      </c>
      <c r="F8" s="261" t="s">
        <v>678</v>
      </c>
      <c r="G8" s="261">
        <v>59</v>
      </c>
      <c r="H8" s="261" t="s">
        <v>870</v>
      </c>
      <c r="I8" s="261" t="s">
        <v>297</v>
      </c>
      <c r="J8" s="261" t="s">
        <v>297</v>
      </c>
      <c r="K8" s="221" t="s">
        <v>807</v>
      </c>
      <c r="L8" s="261" t="s">
        <v>807</v>
      </c>
      <c r="M8" s="261" t="s">
        <v>298</v>
      </c>
      <c r="N8" s="261" t="s">
        <v>299</v>
      </c>
      <c r="O8" s="261" t="s">
        <v>300</v>
      </c>
      <c r="P8" s="221" t="s">
        <v>811</v>
      </c>
      <c r="Q8" s="221" t="s">
        <v>303</v>
      </c>
      <c r="R8" s="261" t="s">
        <v>809</v>
      </c>
      <c r="S8" s="346">
        <f t="shared" si="12"/>
        <v>42</v>
      </c>
      <c r="T8" s="341">
        <f t="shared" si="12"/>
        <v>29</v>
      </c>
      <c r="U8" s="342">
        <v>3</v>
      </c>
      <c r="V8" s="342">
        <v>1</v>
      </c>
      <c r="W8" s="60">
        <v>1</v>
      </c>
      <c r="X8" s="60">
        <v>6</v>
      </c>
      <c r="Y8" s="60"/>
      <c r="Z8" s="60"/>
      <c r="AA8" s="343"/>
      <c r="AB8" s="343"/>
      <c r="AC8" s="343">
        <v>42</v>
      </c>
      <c r="AD8" s="343">
        <v>29</v>
      </c>
      <c r="AE8" s="344">
        <v>1</v>
      </c>
      <c r="AF8" s="344">
        <v>1</v>
      </c>
      <c r="AG8" s="344">
        <v>4</v>
      </c>
      <c r="AH8" s="344">
        <v>4</v>
      </c>
      <c r="AI8" s="344">
        <v>7</v>
      </c>
      <c r="AJ8" s="344">
        <v>5</v>
      </c>
      <c r="AK8" s="344">
        <v>5</v>
      </c>
      <c r="AL8" s="344">
        <v>3</v>
      </c>
      <c r="AM8" s="344">
        <v>6</v>
      </c>
      <c r="AN8" s="344">
        <v>4</v>
      </c>
      <c r="AO8" s="344">
        <v>7</v>
      </c>
      <c r="AP8" s="344">
        <v>6</v>
      </c>
      <c r="AQ8" s="344">
        <v>4</v>
      </c>
      <c r="AR8" s="344">
        <v>2</v>
      </c>
      <c r="AS8" s="344">
        <v>8</v>
      </c>
      <c r="AT8" s="344">
        <v>4</v>
      </c>
      <c r="AU8" s="344"/>
      <c r="AV8" s="344"/>
      <c r="AW8" s="345">
        <v>2</v>
      </c>
      <c r="AX8" s="345">
        <v>2</v>
      </c>
      <c r="AY8" s="345">
        <v>6</v>
      </c>
      <c r="AZ8" s="345">
        <v>4</v>
      </c>
      <c r="BA8" s="345">
        <v>6</v>
      </c>
      <c r="BB8" s="345">
        <v>4</v>
      </c>
      <c r="BC8" s="345">
        <v>10</v>
      </c>
      <c r="BD8" s="345">
        <v>7</v>
      </c>
      <c r="BE8" s="345">
        <v>8</v>
      </c>
      <c r="BF8" s="345">
        <v>5</v>
      </c>
      <c r="BG8" s="345">
        <v>10</v>
      </c>
      <c r="BH8" s="345">
        <v>7</v>
      </c>
      <c r="BI8" s="311">
        <f t="shared" si="0"/>
        <v>42</v>
      </c>
      <c r="BJ8" s="311">
        <f t="shared" si="1"/>
        <v>29</v>
      </c>
      <c r="BK8" s="311">
        <f t="shared" si="2"/>
        <v>42</v>
      </c>
      <c r="BL8" s="311">
        <f t="shared" si="3"/>
        <v>29</v>
      </c>
      <c r="BM8" s="311">
        <f t="shared" si="4"/>
        <v>42</v>
      </c>
      <c r="BN8" s="311">
        <f t="shared" si="5"/>
        <v>29</v>
      </c>
      <c r="BO8" s="312" t="str">
        <f t="shared" si="6"/>
        <v>Mire</v>
      </c>
      <c r="BP8" s="312" t="str">
        <f t="shared" si="7"/>
        <v>Mire</v>
      </c>
      <c r="BQ8" s="312" t="str">
        <f t="shared" si="8"/>
        <v>Mire</v>
      </c>
      <c r="BR8" s="312" t="str">
        <f t="shared" si="9"/>
        <v>Mire</v>
      </c>
      <c r="BS8" s="312" t="str">
        <f t="shared" si="10"/>
        <v>Mire</v>
      </c>
      <c r="BT8" s="312" t="str">
        <f t="shared" si="11"/>
        <v>Mire</v>
      </c>
      <c r="BU8" s="248"/>
    </row>
    <row r="9" spans="1:73" s="249" customFormat="1" ht="14.1" customHeight="1">
      <c r="A9" s="250"/>
      <c r="B9" s="250"/>
      <c r="C9" s="291"/>
      <c r="D9" s="221" t="s">
        <v>815</v>
      </c>
      <c r="E9" s="264" t="s">
        <v>816</v>
      </c>
      <c r="F9" s="222" t="s">
        <v>678</v>
      </c>
      <c r="G9" s="265">
        <v>39</v>
      </c>
      <c r="H9" s="222" t="s">
        <v>870</v>
      </c>
      <c r="I9" s="221" t="s">
        <v>297</v>
      </c>
      <c r="J9" s="221" t="s">
        <v>297</v>
      </c>
      <c r="K9" s="222" t="s">
        <v>807</v>
      </c>
      <c r="L9" s="221" t="s">
        <v>807</v>
      </c>
      <c r="M9" s="222" t="s">
        <v>298</v>
      </c>
      <c r="N9" s="222" t="s">
        <v>299</v>
      </c>
      <c r="O9" s="222" t="s">
        <v>300</v>
      </c>
      <c r="P9" s="221" t="s">
        <v>811</v>
      </c>
      <c r="Q9" s="221" t="s">
        <v>303</v>
      </c>
      <c r="R9" s="221" t="s">
        <v>809</v>
      </c>
      <c r="S9" s="346">
        <f t="shared" si="12"/>
        <v>30</v>
      </c>
      <c r="T9" s="341">
        <f t="shared" si="12"/>
        <v>24</v>
      </c>
      <c r="U9" s="342">
        <v>2</v>
      </c>
      <c r="V9" s="342">
        <v>1</v>
      </c>
      <c r="W9" s="60">
        <v>1</v>
      </c>
      <c r="X9" s="60">
        <v>5</v>
      </c>
      <c r="Y9" s="60"/>
      <c r="Z9" s="60"/>
      <c r="AA9" s="343"/>
      <c r="AB9" s="343"/>
      <c r="AC9" s="343">
        <v>30</v>
      </c>
      <c r="AD9" s="343">
        <v>24</v>
      </c>
      <c r="AE9" s="344">
        <v>4</v>
      </c>
      <c r="AF9" s="344">
        <v>3</v>
      </c>
      <c r="AG9" s="344">
        <v>3</v>
      </c>
      <c r="AH9" s="344">
        <v>2</v>
      </c>
      <c r="AI9" s="344">
        <v>3</v>
      </c>
      <c r="AJ9" s="344">
        <v>1</v>
      </c>
      <c r="AK9" s="344">
        <v>9</v>
      </c>
      <c r="AL9" s="344">
        <v>9</v>
      </c>
      <c r="AM9" s="344">
        <v>4</v>
      </c>
      <c r="AN9" s="344">
        <v>4</v>
      </c>
      <c r="AO9" s="344">
        <v>7</v>
      </c>
      <c r="AP9" s="344">
        <v>5</v>
      </c>
      <c r="AQ9" s="344"/>
      <c r="AR9" s="344"/>
      <c r="AS9" s="344"/>
      <c r="AT9" s="344"/>
      <c r="AU9" s="344"/>
      <c r="AV9" s="344"/>
      <c r="AW9" s="345">
        <v>4</v>
      </c>
      <c r="AX9" s="345">
        <v>3</v>
      </c>
      <c r="AY9" s="345">
        <v>3</v>
      </c>
      <c r="AZ9" s="345">
        <v>2</v>
      </c>
      <c r="BA9" s="345">
        <v>3</v>
      </c>
      <c r="BB9" s="345">
        <v>1</v>
      </c>
      <c r="BC9" s="345">
        <v>9</v>
      </c>
      <c r="BD9" s="345">
        <v>9</v>
      </c>
      <c r="BE9" s="345">
        <v>4</v>
      </c>
      <c r="BF9" s="345">
        <v>4</v>
      </c>
      <c r="BG9" s="345">
        <v>7</v>
      </c>
      <c r="BH9" s="345">
        <v>5</v>
      </c>
      <c r="BI9" s="311">
        <f t="shared" si="0"/>
        <v>30</v>
      </c>
      <c r="BJ9" s="311">
        <f t="shared" si="1"/>
        <v>24</v>
      </c>
      <c r="BK9" s="311">
        <f t="shared" si="2"/>
        <v>30</v>
      </c>
      <c r="BL9" s="311">
        <f t="shared" si="3"/>
        <v>24</v>
      </c>
      <c r="BM9" s="311">
        <f t="shared" si="4"/>
        <v>30</v>
      </c>
      <c r="BN9" s="311">
        <f t="shared" si="5"/>
        <v>24</v>
      </c>
      <c r="BO9" s="312" t="str">
        <f t="shared" si="6"/>
        <v>Mire</v>
      </c>
      <c r="BP9" s="312" t="str">
        <f t="shared" si="7"/>
        <v>Mire</v>
      </c>
      <c r="BQ9" s="312" t="str">
        <f t="shared" si="8"/>
        <v>Mire</v>
      </c>
      <c r="BR9" s="312" t="str">
        <f t="shared" si="9"/>
        <v>Mire</v>
      </c>
      <c r="BS9" s="312" t="str">
        <f t="shared" si="10"/>
        <v>Mire</v>
      </c>
      <c r="BT9" s="312" t="str">
        <f t="shared" si="11"/>
        <v>Mire</v>
      </c>
      <c r="BU9" s="248"/>
    </row>
    <row r="10" spans="1:73" s="249" customFormat="1" ht="14.1" customHeight="1">
      <c r="A10" s="250"/>
      <c r="B10" s="250"/>
      <c r="C10" s="291"/>
      <c r="D10" s="221" t="s">
        <v>817</v>
      </c>
      <c r="E10" s="221" t="s">
        <v>818</v>
      </c>
      <c r="F10" s="221" t="s">
        <v>678</v>
      </c>
      <c r="G10" s="221">
        <v>46</v>
      </c>
      <c r="H10" s="221" t="s">
        <v>870</v>
      </c>
      <c r="I10" s="221" t="s">
        <v>297</v>
      </c>
      <c r="J10" s="221" t="s">
        <v>297</v>
      </c>
      <c r="K10" s="221" t="s">
        <v>807</v>
      </c>
      <c r="L10" s="221" t="s">
        <v>807</v>
      </c>
      <c r="M10" s="265" t="s">
        <v>298</v>
      </c>
      <c r="N10" s="265" t="s">
        <v>299</v>
      </c>
      <c r="O10" s="265" t="s">
        <v>300</v>
      </c>
      <c r="P10" s="221" t="s">
        <v>811</v>
      </c>
      <c r="Q10" s="221" t="s">
        <v>303</v>
      </c>
      <c r="R10" s="221" t="s">
        <v>809</v>
      </c>
      <c r="S10" s="346">
        <f t="shared" si="12"/>
        <v>25</v>
      </c>
      <c r="T10" s="341">
        <f t="shared" si="12"/>
        <v>20</v>
      </c>
      <c r="U10" s="342">
        <v>2</v>
      </c>
      <c r="V10" s="342">
        <v>1</v>
      </c>
      <c r="W10" s="60"/>
      <c r="X10" s="60">
        <v>6</v>
      </c>
      <c r="Y10" s="60"/>
      <c r="Z10" s="60"/>
      <c r="AA10" s="343"/>
      <c r="AB10" s="343"/>
      <c r="AC10" s="343">
        <v>25</v>
      </c>
      <c r="AD10" s="343">
        <v>20</v>
      </c>
      <c r="AE10" s="344"/>
      <c r="AF10" s="344"/>
      <c r="AG10" s="344"/>
      <c r="AH10" s="344"/>
      <c r="AI10" s="344">
        <v>3</v>
      </c>
      <c r="AJ10" s="344">
        <v>2</v>
      </c>
      <c r="AK10" s="344">
        <v>8</v>
      </c>
      <c r="AL10" s="344">
        <v>7</v>
      </c>
      <c r="AM10" s="344">
        <v>4</v>
      </c>
      <c r="AN10" s="344">
        <v>3</v>
      </c>
      <c r="AO10" s="344"/>
      <c r="AP10" s="344"/>
      <c r="AQ10" s="344">
        <v>6</v>
      </c>
      <c r="AR10" s="344">
        <v>3</v>
      </c>
      <c r="AS10" s="344">
        <v>4</v>
      </c>
      <c r="AT10" s="344">
        <v>5</v>
      </c>
      <c r="AU10" s="344"/>
      <c r="AV10" s="344"/>
      <c r="AW10" s="345"/>
      <c r="AX10" s="345"/>
      <c r="AY10" s="345">
        <v>2</v>
      </c>
      <c r="AZ10" s="345">
        <v>2</v>
      </c>
      <c r="BA10" s="345">
        <v>10</v>
      </c>
      <c r="BB10" s="345">
        <v>7</v>
      </c>
      <c r="BC10" s="345">
        <v>5</v>
      </c>
      <c r="BD10" s="345">
        <v>3</v>
      </c>
      <c r="BE10" s="345">
        <v>3</v>
      </c>
      <c r="BF10" s="345">
        <v>3</v>
      </c>
      <c r="BG10" s="345">
        <v>5</v>
      </c>
      <c r="BH10" s="345">
        <v>5</v>
      </c>
      <c r="BI10" s="311">
        <f t="shared" si="0"/>
        <v>25</v>
      </c>
      <c r="BJ10" s="311">
        <f t="shared" si="1"/>
        <v>20</v>
      </c>
      <c r="BK10" s="311">
        <f t="shared" si="2"/>
        <v>25</v>
      </c>
      <c r="BL10" s="311">
        <f t="shared" si="3"/>
        <v>20</v>
      </c>
      <c r="BM10" s="311">
        <f t="shared" si="4"/>
        <v>25</v>
      </c>
      <c r="BN10" s="311">
        <f t="shared" si="5"/>
        <v>20</v>
      </c>
      <c r="BO10" s="312" t="str">
        <f t="shared" si="6"/>
        <v>Mire</v>
      </c>
      <c r="BP10" s="312" t="str">
        <f t="shared" si="7"/>
        <v>Mire</v>
      </c>
      <c r="BQ10" s="312" t="str">
        <f t="shared" si="8"/>
        <v>Mire</v>
      </c>
      <c r="BR10" s="312" t="str">
        <f t="shared" si="9"/>
        <v>Mire</v>
      </c>
      <c r="BS10" s="312" t="str">
        <f t="shared" si="10"/>
        <v>Mire</v>
      </c>
      <c r="BT10" s="312" t="str">
        <f t="shared" si="11"/>
        <v>Mire</v>
      </c>
      <c r="BU10" s="248"/>
    </row>
    <row r="11" spans="1:73" s="249" customFormat="1" ht="14.1" customHeight="1">
      <c r="A11" s="250"/>
      <c r="B11" s="250"/>
      <c r="C11" s="291"/>
      <c r="D11" s="221" t="s">
        <v>817</v>
      </c>
      <c r="E11" s="221" t="s">
        <v>818</v>
      </c>
      <c r="F11" s="221" t="s">
        <v>678</v>
      </c>
      <c r="G11" s="221">
        <v>46</v>
      </c>
      <c r="H11" s="221" t="s">
        <v>870</v>
      </c>
      <c r="I11" s="221" t="s">
        <v>297</v>
      </c>
      <c r="J11" s="221" t="s">
        <v>297</v>
      </c>
      <c r="K11" s="222" t="s">
        <v>807</v>
      </c>
      <c r="L11" s="221" t="s">
        <v>807</v>
      </c>
      <c r="M11" s="265" t="s">
        <v>298</v>
      </c>
      <c r="N11" s="265" t="s">
        <v>299</v>
      </c>
      <c r="O11" s="265" t="s">
        <v>300</v>
      </c>
      <c r="P11" s="221" t="s">
        <v>820</v>
      </c>
      <c r="Q11" s="221" t="s">
        <v>821</v>
      </c>
      <c r="R11" s="221" t="s">
        <v>809</v>
      </c>
      <c r="S11" s="346">
        <f t="shared" si="12"/>
        <v>7</v>
      </c>
      <c r="T11" s="341">
        <f t="shared" si="12"/>
        <v>3</v>
      </c>
      <c r="U11" s="342">
        <v>1</v>
      </c>
      <c r="V11" s="342">
        <v>1</v>
      </c>
      <c r="W11" s="60"/>
      <c r="X11" s="60">
        <v>3</v>
      </c>
      <c r="Y11" s="60"/>
      <c r="Z11" s="60"/>
      <c r="AA11" s="343"/>
      <c r="AB11" s="343"/>
      <c r="AC11" s="343">
        <v>7</v>
      </c>
      <c r="AD11" s="343">
        <v>3</v>
      </c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>
        <v>3</v>
      </c>
      <c r="AP11" s="344">
        <v>2</v>
      </c>
      <c r="AQ11" s="344">
        <v>1</v>
      </c>
      <c r="AR11" s="344">
        <v>0</v>
      </c>
      <c r="AS11" s="344">
        <v>2</v>
      </c>
      <c r="AT11" s="344">
        <v>1</v>
      </c>
      <c r="AU11" s="344">
        <v>1</v>
      </c>
      <c r="AV11" s="344">
        <v>0</v>
      </c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>
        <v>7</v>
      </c>
      <c r="BH11" s="345">
        <v>3</v>
      </c>
      <c r="BI11" s="311">
        <f t="shared" si="0"/>
        <v>7</v>
      </c>
      <c r="BJ11" s="311">
        <f t="shared" si="1"/>
        <v>3</v>
      </c>
      <c r="BK11" s="311">
        <f t="shared" si="2"/>
        <v>7</v>
      </c>
      <c r="BL11" s="311">
        <f t="shared" si="3"/>
        <v>3</v>
      </c>
      <c r="BM11" s="311">
        <f t="shared" si="4"/>
        <v>7</v>
      </c>
      <c r="BN11" s="311">
        <f t="shared" si="5"/>
        <v>3</v>
      </c>
      <c r="BO11" s="312" t="str">
        <f t="shared" si="6"/>
        <v>Mire</v>
      </c>
      <c r="BP11" s="312" t="str">
        <f t="shared" si="7"/>
        <v>Mire</v>
      </c>
      <c r="BQ11" s="312" t="str">
        <f t="shared" si="8"/>
        <v>Mire</v>
      </c>
      <c r="BR11" s="312" t="str">
        <f t="shared" si="9"/>
        <v>Mire</v>
      </c>
      <c r="BS11" s="312" t="str">
        <f t="shared" si="10"/>
        <v>Mire</v>
      </c>
      <c r="BT11" s="312" t="str">
        <f t="shared" si="11"/>
        <v>Mire</v>
      </c>
      <c r="BU11" s="248"/>
    </row>
    <row r="12" spans="1:73" s="249" customFormat="1" ht="14.1" customHeight="1">
      <c r="A12" s="268"/>
      <c r="B12" s="268"/>
      <c r="C12" s="291"/>
      <c r="D12" s="221" t="s">
        <v>817</v>
      </c>
      <c r="E12" s="264" t="s">
        <v>818</v>
      </c>
      <c r="F12" s="222" t="s">
        <v>678</v>
      </c>
      <c r="G12" s="265">
        <v>46</v>
      </c>
      <c r="H12" s="222" t="s">
        <v>870</v>
      </c>
      <c r="I12" s="221" t="s">
        <v>297</v>
      </c>
      <c r="J12" s="221" t="s">
        <v>297</v>
      </c>
      <c r="K12" s="221" t="s">
        <v>807</v>
      </c>
      <c r="L12" s="221" t="s">
        <v>807</v>
      </c>
      <c r="M12" s="222" t="s">
        <v>298</v>
      </c>
      <c r="N12" s="222" t="s">
        <v>299</v>
      </c>
      <c r="O12" s="222" t="s">
        <v>300</v>
      </c>
      <c r="P12" s="221" t="s">
        <v>811</v>
      </c>
      <c r="Q12" s="221" t="s">
        <v>871</v>
      </c>
      <c r="R12" s="221" t="s">
        <v>809</v>
      </c>
      <c r="S12" s="346">
        <f t="shared" si="12"/>
        <v>0</v>
      </c>
      <c r="T12" s="341">
        <f t="shared" si="12"/>
        <v>0</v>
      </c>
      <c r="U12" s="342"/>
      <c r="V12" s="342"/>
      <c r="W12" s="60"/>
      <c r="X12" s="60"/>
      <c r="Y12" s="60"/>
      <c r="Z12" s="60"/>
      <c r="AA12" s="343"/>
      <c r="AB12" s="343"/>
      <c r="AC12" s="343"/>
      <c r="AD12" s="343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11">
        <f t="shared" si="0"/>
        <v>0</v>
      </c>
      <c r="BJ12" s="311">
        <f t="shared" si="1"/>
        <v>0</v>
      </c>
      <c r="BK12" s="311">
        <f t="shared" si="2"/>
        <v>0</v>
      </c>
      <c r="BL12" s="311">
        <f t="shared" si="3"/>
        <v>0</v>
      </c>
      <c r="BM12" s="311">
        <f t="shared" si="4"/>
        <v>0</v>
      </c>
      <c r="BN12" s="311">
        <f t="shared" si="5"/>
        <v>0</v>
      </c>
      <c r="BO12" s="312" t="str">
        <f t="shared" si="6"/>
        <v>Mire</v>
      </c>
      <c r="BP12" s="312" t="str">
        <f t="shared" si="7"/>
        <v>Mire</v>
      </c>
      <c r="BQ12" s="312" t="str">
        <f t="shared" si="8"/>
        <v>Mire</v>
      </c>
      <c r="BR12" s="312" t="str">
        <f t="shared" si="9"/>
        <v>Mire</v>
      </c>
      <c r="BS12" s="312" t="str">
        <f t="shared" si="10"/>
        <v>Mire</v>
      </c>
      <c r="BT12" s="312" t="str">
        <f t="shared" si="11"/>
        <v>Mire</v>
      </c>
      <c r="BU12" s="248"/>
    </row>
    <row r="13" spans="1:73" s="249" customFormat="1" ht="14.1" customHeight="1">
      <c r="A13" s="250"/>
      <c r="B13" s="250"/>
      <c r="C13" s="291"/>
      <c r="D13" s="221" t="s">
        <v>817</v>
      </c>
      <c r="E13" s="221" t="s">
        <v>818</v>
      </c>
      <c r="F13" s="265" t="s">
        <v>678</v>
      </c>
      <c r="G13" s="265">
        <v>46</v>
      </c>
      <c r="H13" s="265" t="s">
        <v>870</v>
      </c>
      <c r="I13" s="221" t="s">
        <v>297</v>
      </c>
      <c r="J13" s="221" t="s">
        <v>297</v>
      </c>
      <c r="K13" s="222" t="s">
        <v>807</v>
      </c>
      <c r="L13" s="265" t="s">
        <v>807</v>
      </c>
      <c r="M13" s="222" t="s">
        <v>298</v>
      </c>
      <c r="N13" s="222" t="s">
        <v>299</v>
      </c>
      <c r="O13" s="222" t="s">
        <v>300</v>
      </c>
      <c r="P13" s="221" t="s">
        <v>823</v>
      </c>
      <c r="Q13" s="221" t="s">
        <v>316</v>
      </c>
      <c r="R13" s="221" t="s">
        <v>809</v>
      </c>
      <c r="S13" s="346">
        <f t="shared" si="12"/>
        <v>0</v>
      </c>
      <c r="T13" s="341">
        <f t="shared" si="12"/>
        <v>0</v>
      </c>
      <c r="U13" s="342"/>
      <c r="V13" s="342"/>
      <c r="W13" s="60"/>
      <c r="X13" s="60"/>
      <c r="Y13" s="60"/>
      <c r="Z13" s="60"/>
      <c r="AA13" s="343"/>
      <c r="AB13" s="343"/>
      <c r="AC13" s="343"/>
      <c r="AD13" s="343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11">
        <f t="shared" si="0"/>
        <v>0</v>
      </c>
      <c r="BJ13" s="311">
        <f t="shared" si="1"/>
        <v>0</v>
      </c>
      <c r="BK13" s="311">
        <f t="shared" si="2"/>
        <v>0</v>
      </c>
      <c r="BL13" s="311">
        <f t="shared" si="3"/>
        <v>0</v>
      </c>
      <c r="BM13" s="311">
        <f t="shared" si="4"/>
        <v>0</v>
      </c>
      <c r="BN13" s="311">
        <f t="shared" si="5"/>
        <v>0</v>
      </c>
      <c r="BO13" s="312" t="str">
        <f t="shared" si="6"/>
        <v>Mire</v>
      </c>
      <c r="BP13" s="312" t="str">
        <f t="shared" si="7"/>
        <v>Mire</v>
      </c>
      <c r="BQ13" s="312" t="str">
        <f t="shared" si="8"/>
        <v>Mire</v>
      </c>
      <c r="BR13" s="312" t="str">
        <f t="shared" si="9"/>
        <v>Mire</v>
      </c>
      <c r="BS13" s="312" t="str">
        <f t="shared" si="10"/>
        <v>Mire</v>
      </c>
      <c r="BT13" s="312" t="str">
        <f t="shared" si="11"/>
        <v>Mire</v>
      </c>
      <c r="BU13" s="248"/>
    </row>
    <row r="14" spans="1:73" s="249" customFormat="1" ht="14.1" customHeight="1">
      <c r="A14" s="250"/>
      <c r="B14" s="250"/>
      <c r="C14" s="291"/>
      <c r="D14" s="221" t="s">
        <v>1222</v>
      </c>
      <c r="E14" s="221" t="s">
        <v>825</v>
      </c>
      <c r="F14" s="265" t="s">
        <v>678</v>
      </c>
      <c r="G14" s="265">
        <v>64</v>
      </c>
      <c r="H14" s="265" t="s">
        <v>870</v>
      </c>
      <c r="I14" s="221" t="s">
        <v>297</v>
      </c>
      <c r="J14" s="221" t="s">
        <v>297</v>
      </c>
      <c r="K14" s="221" t="s">
        <v>807</v>
      </c>
      <c r="L14" s="221" t="s">
        <v>807</v>
      </c>
      <c r="M14" s="222" t="s">
        <v>298</v>
      </c>
      <c r="N14" s="222" t="s">
        <v>299</v>
      </c>
      <c r="O14" s="222" t="s">
        <v>300</v>
      </c>
      <c r="P14" s="221" t="s">
        <v>826</v>
      </c>
      <c r="Q14" s="221" t="s">
        <v>821</v>
      </c>
      <c r="R14" s="221" t="s">
        <v>809</v>
      </c>
      <c r="S14" s="346">
        <f t="shared" si="12"/>
        <v>30</v>
      </c>
      <c r="T14" s="341">
        <f t="shared" si="12"/>
        <v>16</v>
      </c>
      <c r="U14" s="342">
        <v>3</v>
      </c>
      <c r="V14" s="342">
        <v>1</v>
      </c>
      <c r="W14" s="60"/>
      <c r="X14" s="60">
        <v>11</v>
      </c>
      <c r="Y14" s="60"/>
      <c r="Z14" s="60"/>
      <c r="AA14" s="343">
        <v>3</v>
      </c>
      <c r="AB14" s="343">
        <v>1</v>
      </c>
      <c r="AC14" s="343">
        <v>27</v>
      </c>
      <c r="AD14" s="343">
        <v>15</v>
      </c>
      <c r="AE14" s="344"/>
      <c r="AF14" s="344"/>
      <c r="AG14" s="344"/>
      <c r="AH14" s="344"/>
      <c r="AI14" s="344">
        <v>1</v>
      </c>
      <c r="AJ14" s="344">
        <v>1</v>
      </c>
      <c r="AK14" s="344">
        <v>2</v>
      </c>
      <c r="AL14" s="344">
        <v>1</v>
      </c>
      <c r="AM14" s="344">
        <v>3</v>
      </c>
      <c r="AN14" s="344">
        <v>3</v>
      </c>
      <c r="AO14" s="344">
        <v>4</v>
      </c>
      <c r="AP14" s="344">
        <v>3</v>
      </c>
      <c r="AQ14" s="344">
        <v>8</v>
      </c>
      <c r="AR14" s="344">
        <v>6</v>
      </c>
      <c r="AS14" s="344">
        <v>4</v>
      </c>
      <c r="AT14" s="344">
        <v>2</v>
      </c>
      <c r="AU14" s="344">
        <v>8</v>
      </c>
      <c r="AV14" s="344">
        <v>0</v>
      </c>
      <c r="AW14" s="345"/>
      <c r="AX14" s="345"/>
      <c r="AY14" s="345">
        <v>1</v>
      </c>
      <c r="AZ14" s="345">
        <v>1</v>
      </c>
      <c r="BA14" s="345">
        <v>4</v>
      </c>
      <c r="BB14" s="345">
        <v>3</v>
      </c>
      <c r="BC14" s="345">
        <v>2</v>
      </c>
      <c r="BD14" s="345">
        <v>2</v>
      </c>
      <c r="BE14" s="345">
        <v>3</v>
      </c>
      <c r="BF14" s="345">
        <v>2</v>
      </c>
      <c r="BG14" s="345">
        <v>20</v>
      </c>
      <c r="BH14" s="345">
        <v>8</v>
      </c>
      <c r="BI14" s="311">
        <f t="shared" si="0"/>
        <v>30</v>
      </c>
      <c r="BJ14" s="311">
        <f t="shared" si="1"/>
        <v>16</v>
      </c>
      <c r="BK14" s="311">
        <f t="shared" si="2"/>
        <v>30</v>
      </c>
      <c r="BL14" s="311">
        <f t="shared" si="3"/>
        <v>16</v>
      </c>
      <c r="BM14" s="311">
        <f t="shared" si="4"/>
        <v>30</v>
      </c>
      <c r="BN14" s="311">
        <f t="shared" si="5"/>
        <v>16</v>
      </c>
      <c r="BO14" s="312" t="str">
        <f t="shared" si="6"/>
        <v>Mire</v>
      </c>
      <c r="BP14" s="312" t="str">
        <f t="shared" si="7"/>
        <v>Mire</v>
      </c>
      <c r="BQ14" s="312" t="str">
        <f t="shared" si="8"/>
        <v>Mire</v>
      </c>
      <c r="BR14" s="312" t="str">
        <f t="shared" si="9"/>
        <v>Mire</v>
      </c>
      <c r="BS14" s="312" t="str">
        <f t="shared" si="10"/>
        <v>Mire</v>
      </c>
      <c r="BT14" s="312" t="str">
        <f t="shared" si="11"/>
        <v>Mire</v>
      </c>
      <c r="BU14" s="248"/>
    </row>
    <row r="15" spans="1:73" s="249" customFormat="1" ht="14.1" customHeight="1">
      <c r="A15" s="250"/>
      <c r="B15" s="250"/>
      <c r="C15" s="291"/>
      <c r="D15" s="221" t="s">
        <v>824</v>
      </c>
      <c r="E15" s="221" t="s">
        <v>825</v>
      </c>
      <c r="F15" s="221" t="s">
        <v>678</v>
      </c>
      <c r="G15" s="221">
        <v>64</v>
      </c>
      <c r="H15" s="221" t="s">
        <v>870</v>
      </c>
      <c r="I15" s="221" t="s">
        <v>297</v>
      </c>
      <c r="J15" s="221" t="s">
        <v>297</v>
      </c>
      <c r="K15" s="222" t="s">
        <v>807</v>
      </c>
      <c r="L15" s="221" t="s">
        <v>807</v>
      </c>
      <c r="M15" s="222" t="s">
        <v>298</v>
      </c>
      <c r="N15" s="222" t="s">
        <v>299</v>
      </c>
      <c r="O15" s="222" t="s">
        <v>300</v>
      </c>
      <c r="P15" s="221" t="s">
        <v>826</v>
      </c>
      <c r="Q15" s="221" t="s">
        <v>827</v>
      </c>
      <c r="R15" s="221" t="s">
        <v>809</v>
      </c>
      <c r="S15" s="346">
        <f t="shared" si="12"/>
        <v>0</v>
      </c>
      <c r="T15" s="341">
        <f t="shared" si="12"/>
        <v>0</v>
      </c>
      <c r="U15" s="342"/>
      <c r="V15" s="342"/>
      <c r="W15" s="60"/>
      <c r="X15" s="60"/>
      <c r="Y15" s="60"/>
      <c r="Z15" s="60"/>
      <c r="AA15" s="343"/>
      <c r="AB15" s="343"/>
      <c r="AC15" s="343"/>
      <c r="AD15" s="343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11">
        <f t="shared" si="0"/>
        <v>0</v>
      </c>
      <c r="BJ15" s="311">
        <f t="shared" si="1"/>
        <v>0</v>
      </c>
      <c r="BK15" s="311">
        <f t="shared" si="2"/>
        <v>0</v>
      </c>
      <c r="BL15" s="311">
        <f t="shared" si="3"/>
        <v>0</v>
      </c>
      <c r="BM15" s="311">
        <f t="shared" si="4"/>
        <v>0</v>
      </c>
      <c r="BN15" s="311">
        <f t="shared" si="5"/>
        <v>0</v>
      </c>
      <c r="BO15" s="312" t="str">
        <f t="shared" si="6"/>
        <v>Mire</v>
      </c>
      <c r="BP15" s="312" t="str">
        <f t="shared" si="7"/>
        <v>Mire</v>
      </c>
      <c r="BQ15" s="312" t="str">
        <f t="shared" si="8"/>
        <v>Mire</v>
      </c>
      <c r="BR15" s="312" t="str">
        <f t="shared" si="9"/>
        <v>Mire</v>
      </c>
      <c r="BS15" s="312" t="str">
        <f t="shared" si="10"/>
        <v>Mire</v>
      </c>
      <c r="BT15" s="312" t="str">
        <f t="shared" si="11"/>
        <v>Mire</v>
      </c>
      <c r="BU15" s="248"/>
    </row>
    <row r="16" spans="1:73" s="249" customFormat="1" ht="14.1" customHeight="1">
      <c r="A16" s="250"/>
      <c r="B16" s="250"/>
      <c r="C16" s="291"/>
      <c r="D16" s="221" t="s">
        <v>828</v>
      </c>
      <c r="E16" s="221" t="s">
        <v>829</v>
      </c>
      <c r="F16" s="221" t="s">
        <v>869</v>
      </c>
      <c r="G16" s="221">
        <v>56</v>
      </c>
      <c r="H16" s="221" t="s">
        <v>870</v>
      </c>
      <c r="I16" s="221" t="s">
        <v>297</v>
      </c>
      <c r="J16" s="221" t="s">
        <v>297</v>
      </c>
      <c r="K16" s="221" t="s">
        <v>807</v>
      </c>
      <c r="L16" s="221" t="s">
        <v>807</v>
      </c>
      <c r="M16" s="222" t="s">
        <v>298</v>
      </c>
      <c r="N16" s="222" t="s">
        <v>299</v>
      </c>
      <c r="O16" s="222" t="s">
        <v>300</v>
      </c>
      <c r="P16" s="221" t="s">
        <v>826</v>
      </c>
      <c r="Q16" s="221" t="s">
        <v>821</v>
      </c>
      <c r="R16" s="221" t="s">
        <v>809</v>
      </c>
      <c r="S16" s="346">
        <f t="shared" si="12"/>
        <v>22</v>
      </c>
      <c r="T16" s="341">
        <f t="shared" si="12"/>
        <v>13</v>
      </c>
      <c r="U16" s="342">
        <v>2</v>
      </c>
      <c r="V16" s="342">
        <v>1</v>
      </c>
      <c r="W16" s="60">
        <v>1</v>
      </c>
      <c r="X16" s="60">
        <v>8</v>
      </c>
      <c r="Y16" s="60"/>
      <c r="Z16" s="60"/>
      <c r="AA16" s="343">
        <v>2</v>
      </c>
      <c r="AB16" s="343">
        <v>0</v>
      </c>
      <c r="AC16" s="343">
        <v>20</v>
      </c>
      <c r="AD16" s="343">
        <v>13</v>
      </c>
      <c r="AE16" s="344"/>
      <c r="AF16" s="344"/>
      <c r="AG16" s="344">
        <v>2</v>
      </c>
      <c r="AH16" s="344">
        <v>2</v>
      </c>
      <c r="AI16" s="344">
        <v>2</v>
      </c>
      <c r="AJ16" s="344">
        <v>2</v>
      </c>
      <c r="AK16" s="344">
        <v>2</v>
      </c>
      <c r="AL16" s="344">
        <v>2</v>
      </c>
      <c r="AM16" s="344">
        <v>3</v>
      </c>
      <c r="AN16" s="344">
        <v>3</v>
      </c>
      <c r="AO16" s="344">
        <v>1</v>
      </c>
      <c r="AP16" s="344">
        <v>1</v>
      </c>
      <c r="AQ16" s="344">
        <v>3</v>
      </c>
      <c r="AR16" s="344">
        <v>1</v>
      </c>
      <c r="AS16" s="344">
        <v>5</v>
      </c>
      <c r="AT16" s="344">
        <v>2</v>
      </c>
      <c r="AU16" s="344">
        <v>4</v>
      </c>
      <c r="AV16" s="344">
        <v>0</v>
      </c>
      <c r="AW16" s="345">
        <v>2</v>
      </c>
      <c r="AX16" s="345">
        <v>2</v>
      </c>
      <c r="AY16" s="345">
        <v>2</v>
      </c>
      <c r="AZ16" s="345">
        <v>2</v>
      </c>
      <c r="BA16" s="345">
        <v>3</v>
      </c>
      <c r="BB16" s="345">
        <v>3</v>
      </c>
      <c r="BC16" s="345">
        <v>2</v>
      </c>
      <c r="BD16" s="345">
        <v>2</v>
      </c>
      <c r="BE16" s="345">
        <v>1</v>
      </c>
      <c r="BF16" s="345">
        <v>1</v>
      </c>
      <c r="BG16" s="345">
        <v>12</v>
      </c>
      <c r="BH16" s="345">
        <v>3</v>
      </c>
      <c r="BI16" s="311">
        <f t="shared" si="0"/>
        <v>22</v>
      </c>
      <c r="BJ16" s="311">
        <f t="shared" si="1"/>
        <v>13</v>
      </c>
      <c r="BK16" s="311">
        <f t="shared" si="2"/>
        <v>22</v>
      </c>
      <c r="BL16" s="311">
        <f t="shared" si="3"/>
        <v>13</v>
      </c>
      <c r="BM16" s="311">
        <f t="shared" si="4"/>
        <v>22</v>
      </c>
      <c r="BN16" s="311">
        <f t="shared" si="5"/>
        <v>13</v>
      </c>
      <c r="BO16" s="312" t="str">
        <f t="shared" si="6"/>
        <v>Mire</v>
      </c>
      <c r="BP16" s="312" t="str">
        <f t="shared" si="7"/>
        <v>Mire</v>
      </c>
      <c r="BQ16" s="312" t="str">
        <f t="shared" si="8"/>
        <v>Mire</v>
      </c>
      <c r="BR16" s="312" t="str">
        <f t="shared" si="9"/>
        <v>Mire</v>
      </c>
      <c r="BS16" s="312" t="str">
        <f t="shared" si="10"/>
        <v>Mire</v>
      </c>
      <c r="BT16" s="312" t="str">
        <f t="shared" si="11"/>
        <v>Mire</v>
      </c>
      <c r="BU16" s="248"/>
    </row>
    <row r="17" spans="1:73" s="249" customFormat="1" ht="14.1" customHeight="1">
      <c r="A17" s="250"/>
      <c r="B17" s="250"/>
      <c r="C17" s="291"/>
      <c r="D17" s="221" t="s">
        <v>828</v>
      </c>
      <c r="E17" s="221" t="s">
        <v>829</v>
      </c>
      <c r="F17" s="221" t="s">
        <v>869</v>
      </c>
      <c r="G17" s="221">
        <v>56</v>
      </c>
      <c r="H17" s="221" t="s">
        <v>870</v>
      </c>
      <c r="I17" s="221" t="s">
        <v>297</v>
      </c>
      <c r="J17" s="221" t="s">
        <v>297</v>
      </c>
      <c r="K17" s="222" t="s">
        <v>807</v>
      </c>
      <c r="L17" s="221" t="s">
        <v>807</v>
      </c>
      <c r="M17" s="222" t="s">
        <v>298</v>
      </c>
      <c r="N17" s="222" t="s">
        <v>299</v>
      </c>
      <c r="O17" s="222" t="s">
        <v>300</v>
      </c>
      <c r="P17" s="221" t="s">
        <v>826</v>
      </c>
      <c r="Q17" s="221" t="s">
        <v>827</v>
      </c>
      <c r="R17" s="221" t="s">
        <v>809</v>
      </c>
      <c r="S17" s="346">
        <f t="shared" si="12"/>
        <v>0</v>
      </c>
      <c r="T17" s="341">
        <f t="shared" si="12"/>
        <v>0</v>
      </c>
      <c r="U17" s="342"/>
      <c r="V17" s="342"/>
      <c r="W17" s="60"/>
      <c r="X17" s="60"/>
      <c r="Y17" s="60"/>
      <c r="Z17" s="60"/>
      <c r="AA17" s="343"/>
      <c r="AB17" s="343"/>
      <c r="AC17" s="343"/>
      <c r="AD17" s="343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11">
        <f t="shared" si="0"/>
        <v>0</v>
      </c>
      <c r="BJ17" s="311">
        <f t="shared" si="1"/>
        <v>0</v>
      </c>
      <c r="BK17" s="311">
        <f t="shared" si="2"/>
        <v>0</v>
      </c>
      <c r="BL17" s="311">
        <f t="shared" si="3"/>
        <v>0</v>
      </c>
      <c r="BM17" s="311">
        <f t="shared" si="4"/>
        <v>0</v>
      </c>
      <c r="BN17" s="311">
        <f t="shared" si="5"/>
        <v>0</v>
      </c>
      <c r="BO17" s="312" t="str">
        <f t="shared" si="6"/>
        <v>Mire</v>
      </c>
      <c r="BP17" s="312" t="str">
        <f t="shared" si="7"/>
        <v>Mire</v>
      </c>
      <c r="BQ17" s="312" t="str">
        <f t="shared" si="8"/>
        <v>Mire</v>
      </c>
      <c r="BR17" s="312" t="str">
        <f t="shared" si="9"/>
        <v>Mire</v>
      </c>
      <c r="BS17" s="312" t="str">
        <f t="shared" si="10"/>
        <v>Mire</v>
      </c>
      <c r="BT17" s="312" t="str">
        <f t="shared" si="11"/>
        <v>Mire</v>
      </c>
      <c r="BU17" s="248"/>
    </row>
    <row r="18" spans="1:73" s="249" customFormat="1" ht="14.1" customHeight="1">
      <c r="A18" s="250"/>
      <c r="B18" s="250"/>
      <c r="C18" s="291"/>
      <c r="D18" s="221" t="s">
        <v>828</v>
      </c>
      <c r="E18" s="221" t="s">
        <v>829</v>
      </c>
      <c r="F18" s="221" t="s">
        <v>869</v>
      </c>
      <c r="G18" s="221">
        <v>56</v>
      </c>
      <c r="H18" s="221" t="s">
        <v>870</v>
      </c>
      <c r="I18" s="272" t="s">
        <v>297</v>
      </c>
      <c r="J18" s="272" t="s">
        <v>297</v>
      </c>
      <c r="K18" s="221" t="s">
        <v>807</v>
      </c>
      <c r="L18" s="272" t="s">
        <v>807</v>
      </c>
      <c r="M18" s="222" t="s">
        <v>298</v>
      </c>
      <c r="N18" s="222" t="s">
        <v>299</v>
      </c>
      <c r="O18" s="222" t="s">
        <v>300</v>
      </c>
      <c r="P18" s="221" t="s">
        <v>826</v>
      </c>
      <c r="Q18" s="221" t="s">
        <v>822</v>
      </c>
      <c r="R18" s="211" t="s">
        <v>809</v>
      </c>
      <c r="S18" s="346">
        <f t="shared" si="12"/>
        <v>0</v>
      </c>
      <c r="T18" s="341">
        <f t="shared" si="12"/>
        <v>0</v>
      </c>
      <c r="U18" s="342"/>
      <c r="V18" s="342"/>
      <c r="W18" s="60"/>
      <c r="X18" s="60"/>
      <c r="Y18" s="60"/>
      <c r="Z18" s="60"/>
      <c r="AA18" s="343"/>
      <c r="AB18" s="343"/>
      <c r="AC18" s="343"/>
      <c r="AD18" s="343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11">
        <f t="shared" si="0"/>
        <v>0</v>
      </c>
      <c r="BJ18" s="311">
        <f t="shared" si="1"/>
        <v>0</v>
      </c>
      <c r="BK18" s="311">
        <f t="shared" si="2"/>
        <v>0</v>
      </c>
      <c r="BL18" s="311">
        <f t="shared" si="3"/>
        <v>0</v>
      </c>
      <c r="BM18" s="311">
        <f t="shared" si="4"/>
        <v>0</v>
      </c>
      <c r="BN18" s="311">
        <f t="shared" si="5"/>
        <v>0</v>
      </c>
      <c r="BO18" s="312" t="str">
        <f t="shared" si="6"/>
        <v>Mire</v>
      </c>
      <c r="BP18" s="312" t="str">
        <f t="shared" si="7"/>
        <v>Mire</v>
      </c>
      <c r="BQ18" s="312" t="str">
        <f t="shared" si="8"/>
        <v>Mire</v>
      </c>
      <c r="BR18" s="312" t="str">
        <f t="shared" si="9"/>
        <v>Mire</v>
      </c>
      <c r="BS18" s="312" t="str">
        <f t="shared" si="10"/>
        <v>Mire</v>
      </c>
      <c r="BT18" s="312" t="str">
        <f t="shared" si="11"/>
        <v>Mire</v>
      </c>
      <c r="BU18" s="248"/>
    </row>
    <row r="19" spans="1:73" s="249" customFormat="1" ht="14.1" customHeight="1">
      <c r="A19" s="250"/>
      <c r="B19" s="250"/>
      <c r="C19" s="291"/>
      <c r="D19" s="221" t="s">
        <v>832</v>
      </c>
      <c r="E19" s="221" t="s">
        <v>831</v>
      </c>
      <c r="F19" s="221" t="s">
        <v>678</v>
      </c>
      <c r="G19" s="221">
        <v>46</v>
      </c>
      <c r="H19" s="221" t="s">
        <v>870</v>
      </c>
      <c r="I19" s="272" t="s">
        <v>297</v>
      </c>
      <c r="J19" s="272" t="s">
        <v>297</v>
      </c>
      <c r="K19" s="221" t="s">
        <v>807</v>
      </c>
      <c r="L19" s="272" t="s">
        <v>807</v>
      </c>
      <c r="M19" s="222" t="s">
        <v>298</v>
      </c>
      <c r="N19" s="222" t="s">
        <v>299</v>
      </c>
      <c r="O19" s="222" t="s">
        <v>300</v>
      </c>
      <c r="P19" s="221" t="s">
        <v>811</v>
      </c>
      <c r="Q19" s="221" t="s">
        <v>812</v>
      </c>
      <c r="R19" s="211" t="s">
        <v>809</v>
      </c>
      <c r="S19" s="346">
        <f t="shared" si="12"/>
        <v>0</v>
      </c>
      <c r="T19" s="341">
        <f t="shared" si="12"/>
        <v>0</v>
      </c>
      <c r="U19" s="342"/>
      <c r="V19" s="342"/>
      <c r="W19" s="60"/>
      <c r="X19" s="60"/>
      <c r="Y19" s="60"/>
      <c r="Z19" s="60"/>
      <c r="AA19" s="343"/>
      <c r="AB19" s="343"/>
      <c r="AC19" s="343"/>
      <c r="AD19" s="343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11">
        <f t="shared" si="0"/>
        <v>0</v>
      </c>
      <c r="BJ19" s="311">
        <f t="shared" si="1"/>
        <v>0</v>
      </c>
      <c r="BK19" s="311">
        <f t="shared" si="2"/>
        <v>0</v>
      </c>
      <c r="BL19" s="311">
        <f t="shared" si="3"/>
        <v>0</v>
      </c>
      <c r="BM19" s="311">
        <f t="shared" si="4"/>
        <v>0</v>
      </c>
      <c r="BN19" s="311">
        <f t="shared" si="5"/>
        <v>0</v>
      </c>
      <c r="BO19" s="312" t="str">
        <f t="shared" si="6"/>
        <v>Mire</v>
      </c>
      <c r="BP19" s="312" t="str">
        <f t="shared" si="7"/>
        <v>Mire</v>
      </c>
      <c r="BQ19" s="312" t="str">
        <f t="shared" si="8"/>
        <v>Mire</v>
      </c>
      <c r="BR19" s="312" t="str">
        <f t="shared" si="9"/>
        <v>Mire</v>
      </c>
      <c r="BS19" s="312" t="str">
        <f t="shared" si="10"/>
        <v>Mire</v>
      </c>
      <c r="BT19" s="312" t="str">
        <f t="shared" si="11"/>
        <v>Mire</v>
      </c>
      <c r="BU19" s="248"/>
    </row>
    <row r="20" spans="1:73" s="249" customFormat="1" ht="14.1" customHeight="1">
      <c r="A20" s="250"/>
      <c r="B20" s="250"/>
      <c r="C20" s="291"/>
      <c r="D20" s="221" t="s">
        <v>832</v>
      </c>
      <c r="E20" s="221" t="s">
        <v>831</v>
      </c>
      <c r="F20" s="221" t="s">
        <v>678</v>
      </c>
      <c r="G20" s="221">
        <v>46</v>
      </c>
      <c r="H20" s="221" t="s">
        <v>870</v>
      </c>
      <c r="I20" s="221" t="s">
        <v>297</v>
      </c>
      <c r="J20" s="222" t="s">
        <v>297</v>
      </c>
      <c r="K20" s="222" t="s">
        <v>807</v>
      </c>
      <c r="L20" s="221" t="s">
        <v>807</v>
      </c>
      <c r="M20" s="222" t="s">
        <v>298</v>
      </c>
      <c r="N20" s="222" t="s">
        <v>299</v>
      </c>
      <c r="O20" s="222" t="s">
        <v>300</v>
      </c>
      <c r="P20" s="221" t="s">
        <v>833</v>
      </c>
      <c r="Q20" s="221" t="s">
        <v>834</v>
      </c>
      <c r="R20" s="221" t="s">
        <v>809</v>
      </c>
      <c r="S20" s="346">
        <f t="shared" si="12"/>
        <v>41</v>
      </c>
      <c r="T20" s="341">
        <f t="shared" si="12"/>
        <v>27</v>
      </c>
      <c r="U20" s="342">
        <v>3</v>
      </c>
      <c r="V20" s="342">
        <v>1</v>
      </c>
      <c r="W20" s="60">
        <v>1</v>
      </c>
      <c r="X20" s="60">
        <v>6</v>
      </c>
      <c r="Y20" s="60"/>
      <c r="Z20" s="60">
        <v>1</v>
      </c>
      <c r="AA20" s="343"/>
      <c r="AB20" s="343"/>
      <c r="AC20" s="343">
        <v>41</v>
      </c>
      <c r="AD20" s="343">
        <v>27</v>
      </c>
      <c r="AE20" s="344"/>
      <c r="AF20" s="344"/>
      <c r="AG20" s="344">
        <v>2</v>
      </c>
      <c r="AH20" s="344">
        <v>2</v>
      </c>
      <c r="AI20" s="344">
        <v>10</v>
      </c>
      <c r="AJ20" s="344">
        <v>5</v>
      </c>
      <c r="AK20" s="344">
        <v>2</v>
      </c>
      <c r="AL20" s="344">
        <v>2</v>
      </c>
      <c r="AM20" s="344">
        <v>15</v>
      </c>
      <c r="AN20" s="344">
        <v>10</v>
      </c>
      <c r="AO20" s="344">
        <v>3</v>
      </c>
      <c r="AP20" s="344">
        <v>2</v>
      </c>
      <c r="AQ20" s="344">
        <v>4</v>
      </c>
      <c r="AR20" s="344">
        <v>2</v>
      </c>
      <c r="AS20" s="344">
        <v>4</v>
      </c>
      <c r="AT20" s="344">
        <v>3</v>
      </c>
      <c r="AU20" s="344">
        <v>1</v>
      </c>
      <c r="AV20" s="344">
        <v>1</v>
      </c>
      <c r="AW20" s="345">
        <v>1</v>
      </c>
      <c r="AX20" s="345">
        <v>1</v>
      </c>
      <c r="AY20" s="345">
        <v>6</v>
      </c>
      <c r="AZ20" s="345">
        <v>4</v>
      </c>
      <c r="BA20" s="345">
        <v>13</v>
      </c>
      <c r="BB20" s="345">
        <v>7</v>
      </c>
      <c r="BC20" s="345">
        <v>10</v>
      </c>
      <c r="BD20" s="345">
        <v>7</v>
      </c>
      <c r="BE20" s="345">
        <v>10</v>
      </c>
      <c r="BF20" s="345">
        <v>7</v>
      </c>
      <c r="BG20" s="345">
        <v>1</v>
      </c>
      <c r="BH20" s="345">
        <v>1</v>
      </c>
      <c r="BI20" s="311">
        <f t="shared" si="0"/>
        <v>41</v>
      </c>
      <c r="BJ20" s="311">
        <f t="shared" si="1"/>
        <v>27</v>
      </c>
      <c r="BK20" s="311">
        <f t="shared" si="2"/>
        <v>41</v>
      </c>
      <c r="BL20" s="311">
        <f t="shared" si="3"/>
        <v>27</v>
      </c>
      <c r="BM20" s="311">
        <f t="shared" si="4"/>
        <v>41</v>
      </c>
      <c r="BN20" s="311">
        <f t="shared" si="5"/>
        <v>27</v>
      </c>
      <c r="BO20" s="312" t="str">
        <f t="shared" si="6"/>
        <v>Mire</v>
      </c>
      <c r="BP20" s="312" t="str">
        <f t="shared" si="7"/>
        <v>Mire</v>
      </c>
      <c r="BQ20" s="312" t="str">
        <f t="shared" si="8"/>
        <v>Mire</v>
      </c>
      <c r="BR20" s="312" t="str">
        <f t="shared" si="9"/>
        <v>Mire</v>
      </c>
      <c r="BS20" s="312" t="str">
        <f t="shared" si="10"/>
        <v>Mire</v>
      </c>
      <c r="BT20" s="312" t="str">
        <f t="shared" si="11"/>
        <v>Mire</v>
      </c>
      <c r="BU20" s="248"/>
    </row>
    <row r="21" spans="1:73" s="249" customFormat="1" ht="14.1" customHeight="1">
      <c r="A21" s="250"/>
      <c r="B21" s="250"/>
      <c r="C21" s="291"/>
      <c r="D21" s="221" t="s">
        <v>835</v>
      </c>
      <c r="E21" s="264" t="s">
        <v>836</v>
      </c>
      <c r="F21" s="222" t="s">
        <v>869</v>
      </c>
      <c r="G21" s="265">
        <v>42</v>
      </c>
      <c r="H21" s="222" t="s">
        <v>870</v>
      </c>
      <c r="I21" s="221" t="s">
        <v>297</v>
      </c>
      <c r="J21" s="221" t="s">
        <v>297</v>
      </c>
      <c r="K21" s="221" t="s">
        <v>807</v>
      </c>
      <c r="L21" s="221" t="s">
        <v>807</v>
      </c>
      <c r="M21" s="222" t="s">
        <v>298</v>
      </c>
      <c r="N21" s="222" t="s">
        <v>299</v>
      </c>
      <c r="O21" s="222" t="s">
        <v>300</v>
      </c>
      <c r="P21" s="221" t="s">
        <v>826</v>
      </c>
      <c r="Q21" s="221" t="s">
        <v>821</v>
      </c>
      <c r="R21" s="221" t="s">
        <v>809</v>
      </c>
      <c r="S21" s="346">
        <f t="shared" si="12"/>
        <v>30</v>
      </c>
      <c r="T21" s="341">
        <f t="shared" si="12"/>
        <v>26</v>
      </c>
      <c r="U21" s="342">
        <v>2</v>
      </c>
      <c r="V21" s="342">
        <v>2</v>
      </c>
      <c r="W21" s="60"/>
      <c r="X21" s="60">
        <v>5</v>
      </c>
      <c r="Y21" s="60"/>
      <c r="Z21" s="60"/>
      <c r="AA21" s="343"/>
      <c r="AB21" s="343"/>
      <c r="AC21" s="343">
        <v>30</v>
      </c>
      <c r="AD21" s="343">
        <v>26</v>
      </c>
      <c r="AE21" s="344"/>
      <c r="AF21" s="344"/>
      <c r="AG21" s="344">
        <v>2</v>
      </c>
      <c r="AH21" s="344">
        <v>2</v>
      </c>
      <c r="AI21" s="344">
        <v>6</v>
      </c>
      <c r="AJ21" s="344">
        <v>6</v>
      </c>
      <c r="AK21" s="344">
        <v>3</v>
      </c>
      <c r="AL21" s="344">
        <v>2</v>
      </c>
      <c r="AM21" s="344">
        <v>4</v>
      </c>
      <c r="AN21" s="344">
        <v>4</v>
      </c>
      <c r="AO21" s="344">
        <v>9</v>
      </c>
      <c r="AP21" s="344">
        <v>8</v>
      </c>
      <c r="AQ21" s="344">
        <v>3</v>
      </c>
      <c r="AR21" s="344">
        <v>3</v>
      </c>
      <c r="AS21" s="344">
        <v>2</v>
      </c>
      <c r="AT21" s="344">
        <v>1</v>
      </c>
      <c r="AU21" s="344">
        <v>1</v>
      </c>
      <c r="AV21" s="344">
        <v>0</v>
      </c>
      <c r="AW21" s="345">
        <v>1</v>
      </c>
      <c r="AX21" s="345">
        <v>1</v>
      </c>
      <c r="AY21" s="345">
        <v>11</v>
      </c>
      <c r="AZ21" s="345">
        <v>10</v>
      </c>
      <c r="BA21" s="345">
        <v>3</v>
      </c>
      <c r="BB21" s="345">
        <v>3</v>
      </c>
      <c r="BC21" s="345">
        <v>3</v>
      </c>
      <c r="BD21" s="345">
        <v>3</v>
      </c>
      <c r="BE21" s="345">
        <v>6</v>
      </c>
      <c r="BF21" s="345">
        <v>4</v>
      </c>
      <c r="BG21" s="345">
        <v>6</v>
      </c>
      <c r="BH21" s="345">
        <v>5</v>
      </c>
      <c r="BI21" s="311">
        <f t="shared" si="0"/>
        <v>30</v>
      </c>
      <c r="BJ21" s="311">
        <f t="shared" si="1"/>
        <v>26</v>
      </c>
      <c r="BK21" s="311">
        <f t="shared" si="2"/>
        <v>30</v>
      </c>
      <c r="BL21" s="311">
        <f t="shared" si="3"/>
        <v>26</v>
      </c>
      <c r="BM21" s="311">
        <f t="shared" si="4"/>
        <v>30</v>
      </c>
      <c r="BN21" s="311">
        <f t="shared" si="5"/>
        <v>26</v>
      </c>
      <c r="BO21" s="312" t="str">
        <f t="shared" si="6"/>
        <v>Mire</v>
      </c>
      <c r="BP21" s="312" t="str">
        <f t="shared" si="7"/>
        <v>Mire</v>
      </c>
      <c r="BQ21" s="312" t="str">
        <f t="shared" si="8"/>
        <v>Mire</v>
      </c>
      <c r="BR21" s="312" t="str">
        <f t="shared" si="9"/>
        <v>Mire</v>
      </c>
      <c r="BS21" s="312" t="str">
        <f t="shared" si="10"/>
        <v>Mire</v>
      </c>
      <c r="BT21" s="312" t="str">
        <f t="shared" si="11"/>
        <v>Mire</v>
      </c>
      <c r="BU21" s="248"/>
    </row>
    <row r="22" spans="1:73" s="249" customFormat="1" ht="14.1" customHeight="1">
      <c r="A22" s="250"/>
      <c r="B22" s="250"/>
      <c r="C22" s="291"/>
      <c r="D22" s="221" t="s">
        <v>835</v>
      </c>
      <c r="E22" s="221" t="s">
        <v>836</v>
      </c>
      <c r="F22" s="221" t="s">
        <v>869</v>
      </c>
      <c r="G22" s="221">
        <v>42</v>
      </c>
      <c r="H22" s="221" t="s">
        <v>870</v>
      </c>
      <c r="I22" s="221" t="s">
        <v>297</v>
      </c>
      <c r="J22" s="221" t="s">
        <v>297</v>
      </c>
      <c r="K22" s="222" t="s">
        <v>807</v>
      </c>
      <c r="L22" s="221" t="s">
        <v>807</v>
      </c>
      <c r="M22" s="222" t="s">
        <v>298</v>
      </c>
      <c r="N22" s="222" t="s">
        <v>299</v>
      </c>
      <c r="O22" s="222" t="s">
        <v>300</v>
      </c>
      <c r="P22" s="221" t="s">
        <v>826</v>
      </c>
      <c r="Q22" s="221" t="s">
        <v>827</v>
      </c>
      <c r="R22" s="221" t="s">
        <v>809</v>
      </c>
      <c r="S22" s="346">
        <f t="shared" si="12"/>
        <v>0</v>
      </c>
      <c r="T22" s="341">
        <f t="shared" si="12"/>
        <v>0</v>
      </c>
      <c r="U22" s="342"/>
      <c r="V22" s="342"/>
      <c r="W22" s="60"/>
      <c r="X22" s="60"/>
      <c r="Y22" s="60"/>
      <c r="Z22" s="60"/>
      <c r="AA22" s="343"/>
      <c r="AB22" s="343"/>
      <c r="AC22" s="343"/>
      <c r="AD22" s="343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11">
        <f t="shared" si="0"/>
        <v>0</v>
      </c>
      <c r="BJ22" s="311">
        <f t="shared" si="1"/>
        <v>0</v>
      </c>
      <c r="BK22" s="311">
        <f t="shared" si="2"/>
        <v>0</v>
      </c>
      <c r="BL22" s="311">
        <f t="shared" si="3"/>
        <v>0</v>
      </c>
      <c r="BM22" s="311">
        <f t="shared" si="4"/>
        <v>0</v>
      </c>
      <c r="BN22" s="311">
        <f t="shared" si="5"/>
        <v>0</v>
      </c>
      <c r="BO22" s="312" t="str">
        <f t="shared" si="6"/>
        <v>Mire</v>
      </c>
      <c r="BP22" s="312" t="str">
        <f t="shared" si="7"/>
        <v>Mire</v>
      </c>
      <c r="BQ22" s="312" t="str">
        <f t="shared" si="8"/>
        <v>Mire</v>
      </c>
      <c r="BR22" s="312" t="str">
        <f t="shared" si="9"/>
        <v>Mire</v>
      </c>
      <c r="BS22" s="312" t="str">
        <f t="shared" si="10"/>
        <v>Mire</v>
      </c>
      <c r="BT22" s="312" t="str">
        <f t="shared" si="11"/>
        <v>Mire</v>
      </c>
      <c r="BU22" s="248"/>
    </row>
    <row r="23" spans="1:73" s="249" customFormat="1" ht="14.1" customHeight="1">
      <c r="A23" s="250"/>
      <c r="B23" s="250"/>
      <c r="C23" s="291"/>
      <c r="D23" s="221" t="s">
        <v>835</v>
      </c>
      <c r="E23" s="221" t="s">
        <v>836</v>
      </c>
      <c r="F23" s="221" t="s">
        <v>869</v>
      </c>
      <c r="G23" s="221">
        <v>42</v>
      </c>
      <c r="H23" s="221" t="s">
        <v>870</v>
      </c>
      <c r="I23" s="221" t="s">
        <v>297</v>
      </c>
      <c r="J23" s="221" t="s">
        <v>297</v>
      </c>
      <c r="K23" s="221" t="s">
        <v>807</v>
      </c>
      <c r="L23" s="221" t="s">
        <v>807</v>
      </c>
      <c r="M23" s="265" t="s">
        <v>298</v>
      </c>
      <c r="N23" s="265" t="s">
        <v>299</v>
      </c>
      <c r="O23" s="265" t="s">
        <v>300</v>
      </c>
      <c r="P23" s="221" t="s">
        <v>826</v>
      </c>
      <c r="Q23" s="221" t="s">
        <v>822</v>
      </c>
      <c r="R23" s="221" t="s">
        <v>809</v>
      </c>
      <c r="S23" s="346">
        <f t="shared" si="12"/>
        <v>0</v>
      </c>
      <c r="T23" s="341">
        <f t="shared" si="12"/>
        <v>0</v>
      </c>
      <c r="U23" s="342"/>
      <c r="V23" s="342"/>
      <c r="W23" s="60"/>
      <c r="X23" s="60"/>
      <c r="Y23" s="60"/>
      <c r="Z23" s="60"/>
      <c r="AA23" s="343"/>
      <c r="AB23" s="343"/>
      <c r="AC23" s="343"/>
      <c r="AD23" s="343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11">
        <f t="shared" si="0"/>
        <v>0</v>
      </c>
      <c r="BJ23" s="311">
        <f t="shared" si="1"/>
        <v>0</v>
      </c>
      <c r="BK23" s="311">
        <f t="shared" si="2"/>
        <v>0</v>
      </c>
      <c r="BL23" s="311">
        <f t="shared" si="3"/>
        <v>0</v>
      </c>
      <c r="BM23" s="311">
        <f t="shared" si="4"/>
        <v>0</v>
      </c>
      <c r="BN23" s="311">
        <f t="shared" si="5"/>
        <v>0</v>
      </c>
      <c r="BO23" s="312" t="str">
        <f t="shared" si="6"/>
        <v>Mire</v>
      </c>
      <c r="BP23" s="312" t="str">
        <f t="shared" si="7"/>
        <v>Mire</v>
      </c>
      <c r="BQ23" s="312" t="str">
        <f t="shared" si="8"/>
        <v>Mire</v>
      </c>
      <c r="BR23" s="312" t="str">
        <f t="shared" si="9"/>
        <v>Mire</v>
      </c>
      <c r="BS23" s="312" t="str">
        <f t="shared" si="10"/>
        <v>Mire</v>
      </c>
      <c r="BT23" s="312" t="str">
        <f t="shared" si="11"/>
        <v>Mire</v>
      </c>
      <c r="BU23" s="248"/>
    </row>
    <row r="24" spans="1:73" s="249" customFormat="1" ht="14.1" customHeight="1">
      <c r="A24" s="250"/>
      <c r="B24" s="250"/>
      <c r="C24" s="291"/>
      <c r="D24" s="221" t="s">
        <v>800</v>
      </c>
      <c r="E24" s="221" t="s">
        <v>837</v>
      </c>
      <c r="F24" s="261" t="s">
        <v>678</v>
      </c>
      <c r="G24" s="261">
        <v>61</v>
      </c>
      <c r="H24" s="261" t="s">
        <v>870</v>
      </c>
      <c r="I24" s="221" t="s">
        <v>297</v>
      </c>
      <c r="J24" s="261" t="s">
        <v>297</v>
      </c>
      <c r="K24" s="222" t="s">
        <v>807</v>
      </c>
      <c r="L24" s="261" t="s">
        <v>807</v>
      </c>
      <c r="M24" s="222" t="s">
        <v>298</v>
      </c>
      <c r="N24" s="222" t="s">
        <v>299</v>
      </c>
      <c r="O24" s="222" t="s">
        <v>300</v>
      </c>
      <c r="P24" s="221" t="s">
        <v>826</v>
      </c>
      <c r="Q24" s="221" t="s">
        <v>827</v>
      </c>
      <c r="R24" s="221" t="s">
        <v>809</v>
      </c>
      <c r="S24" s="346">
        <f t="shared" si="12"/>
        <v>9</v>
      </c>
      <c r="T24" s="341">
        <f t="shared" si="12"/>
        <v>6</v>
      </c>
      <c r="U24" s="342">
        <v>1</v>
      </c>
      <c r="V24" s="342">
        <v>0</v>
      </c>
      <c r="W24" s="60"/>
      <c r="X24" s="60"/>
      <c r="Y24" s="60"/>
      <c r="Z24" s="60"/>
      <c r="AA24" s="343"/>
      <c r="AB24" s="343"/>
      <c r="AC24" s="343">
        <v>9</v>
      </c>
      <c r="AD24" s="343">
        <v>6</v>
      </c>
      <c r="AE24" s="344"/>
      <c r="AF24" s="344"/>
      <c r="AG24" s="344"/>
      <c r="AH24" s="344"/>
      <c r="AI24" s="344"/>
      <c r="AJ24" s="344"/>
      <c r="AK24" s="344">
        <v>1</v>
      </c>
      <c r="AL24" s="344">
        <v>1</v>
      </c>
      <c r="AM24" s="344">
        <v>1</v>
      </c>
      <c r="AN24" s="344">
        <v>1</v>
      </c>
      <c r="AO24" s="344">
        <v>1</v>
      </c>
      <c r="AP24" s="344">
        <v>1</v>
      </c>
      <c r="AQ24" s="344">
        <v>3</v>
      </c>
      <c r="AR24" s="344">
        <v>3</v>
      </c>
      <c r="AS24" s="344">
        <v>2</v>
      </c>
      <c r="AT24" s="344">
        <v>0</v>
      </c>
      <c r="AU24" s="344">
        <v>1</v>
      </c>
      <c r="AV24" s="344">
        <v>0</v>
      </c>
      <c r="AW24" s="345"/>
      <c r="AX24" s="345"/>
      <c r="AY24" s="345">
        <v>1</v>
      </c>
      <c r="AZ24" s="345">
        <v>1</v>
      </c>
      <c r="BA24" s="345">
        <v>2</v>
      </c>
      <c r="BB24" s="345">
        <v>2</v>
      </c>
      <c r="BC24" s="345"/>
      <c r="BD24" s="345"/>
      <c r="BE24" s="345"/>
      <c r="BF24" s="345"/>
      <c r="BG24" s="345">
        <v>6</v>
      </c>
      <c r="BH24" s="345">
        <v>3</v>
      </c>
      <c r="BI24" s="311">
        <f t="shared" si="0"/>
        <v>9</v>
      </c>
      <c r="BJ24" s="311">
        <f t="shared" si="1"/>
        <v>6</v>
      </c>
      <c r="BK24" s="311">
        <f t="shared" si="2"/>
        <v>9</v>
      </c>
      <c r="BL24" s="311">
        <f t="shared" si="3"/>
        <v>6</v>
      </c>
      <c r="BM24" s="311">
        <f t="shared" si="4"/>
        <v>9</v>
      </c>
      <c r="BN24" s="311">
        <f t="shared" si="5"/>
        <v>6</v>
      </c>
      <c r="BO24" s="312" t="str">
        <f t="shared" si="6"/>
        <v>Mire</v>
      </c>
      <c r="BP24" s="312" t="str">
        <f t="shared" si="7"/>
        <v>Mire</v>
      </c>
      <c r="BQ24" s="312" t="str">
        <f t="shared" si="8"/>
        <v>Mire</v>
      </c>
      <c r="BR24" s="312" t="str">
        <f t="shared" si="9"/>
        <v>Mire</v>
      </c>
      <c r="BS24" s="312" t="str">
        <f t="shared" si="10"/>
        <v>Mire</v>
      </c>
      <c r="BT24" s="312" t="str">
        <f t="shared" si="11"/>
        <v>Mire</v>
      </c>
      <c r="BU24" s="248"/>
    </row>
    <row r="25" spans="1:73" s="249" customFormat="1" ht="14.1" customHeight="1">
      <c r="A25" s="250"/>
      <c r="B25" s="250"/>
      <c r="C25" s="291"/>
      <c r="D25" s="221" t="s">
        <v>330</v>
      </c>
      <c r="E25" s="221" t="s">
        <v>838</v>
      </c>
      <c r="F25" s="265" t="s">
        <v>678</v>
      </c>
      <c r="G25" s="265">
        <v>41</v>
      </c>
      <c r="H25" s="265" t="s">
        <v>870</v>
      </c>
      <c r="I25" s="221" t="s">
        <v>297</v>
      </c>
      <c r="J25" s="221" t="s">
        <v>297</v>
      </c>
      <c r="K25" s="221" t="s">
        <v>535</v>
      </c>
      <c r="L25" s="221" t="s">
        <v>535</v>
      </c>
      <c r="M25" s="222" t="s">
        <v>676</v>
      </c>
      <c r="N25" s="222" t="s">
        <v>353</v>
      </c>
      <c r="O25" s="222" t="s">
        <v>300</v>
      </c>
      <c r="P25" s="221" t="s">
        <v>826</v>
      </c>
      <c r="Q25" s="221" t="s">
        <v>821</v>
      </c>
      <c r="R25" s="221" t="s">
        <v>809</v>
      </c>
      <c r="S25" s="346">
        <f t="shared" si="12"/>
        <v>9</v>
      </c>
      <c r="T25" s="341">
        <f t="shared" si="12"/>
        <v>4</v>
      </c>
      <c r="U25" s="342">
        <v>1</v>
      </c>
      <c r="V25" s="342">
        <v>0</v>
      </c>
      <c r="W25" s="60"/>
      <c r="X25" s="60">
        <v>2</v>
      </c>
      <c r="Y25" s="60"/>
      <c r="Z25" s="60"/>
      <c r="AA25" s="343"/>
      <c r="AB25" s="343"/>
      <c r="AC25" s="343">
        <v>9</v>
      </c>
      <c r="AD25" s="343">
        <v>4</v>
      </c>
      <c r="AE25" s="344"/>
      <c r="AF25" s="344"/>
      <c r="AG25" s="344"/>
      <c r="AH25" s="344"/>
      <c r="AI25" s="344"/>
      <c r="AJ25" s="344"/>
      <c r="AK25" s="344">
        <v>2</v>
      </c>
      <c r="AL25" s="344">
        <v>1</v>
      </c>
      <c r="AM25" s="344">
        <v>3</v>
      </c>
      <c r="AN25" s="344">
        <v>1</v>
      </c>
      <c r="AO25" s="344">
        <v>3</v>
      </c>
      <c r="AP25" s="344">
        <v>2</v>
      </c>
      <c r="AQ25" s="344">
        <v>1</v>
      </c>
      <c r="AR25" s="344">
        <v>0</v>
      </c>
      <c r="AS25" s="344"/>
      <c r="AT25" s="344"/>
      <c r="AU25" s="344"/>
      <c r="AV25" s="344"/>
      <c r="AW25" s="345"/>
      <c r="AX25" s="345"/>
      <c r="AY25" s="345"/>
      <c r="AZ25" s="345"/>
      <c r="BA25" s="345">
        <v>2</v>
      </c>
      <c r="BB25" s="345">
        <v>1</v>
      </c>
      <c r="BC25" s="345">
        <v>4</v>
      </c>
      <c r="BD25" s="345">
        <v>2</v>
      </c>
      <c r="BE25" s="345">
        <v>3</v>
      </c>
      <c r="BF25" s="345">
        <v>1</v>
      </c>
      <c r="BG25" s="345"/>
      <c r="BH25" s="345"/>
      <c r="BI25" s="311">
        <f t="shared" si="0"/>
        <v>9</v>
      </c>
      <c r="BJ25" s="311">
        <f t="shared" si="1"/>
        <v>4</v>
      </c>
      <c r="BK25" s="311">
        <f t="shared" si="2"/>
        <v>9</v>
      </c>
      <c r="BL25" s="311">
        <f t="shared" si="3"/>
        <v>4</v>
      </c>
      <c r="BM25" s="311">
        <f t="shared" si="4"/>
        <v>9</v>
      </c>
      <c r="BN25" s="311">
        <f t="shared" si="5"/>
        <v>4</v>
      </c>
      <c r="BO25" s="312" t="str">
        <f t="shared" si="6"/>
        <v>Mire</v>
      </c>
      <c r="BP25" s="312" t="str">
        <f t="shared" si="7"/>
        <v>Mire</v>
      </c>
      <c r="BQ25" s="312" t="str">
        <f t="shared" si="8"/>
        <v>Mire</v>
      </c>
      <c r="BR25" s="312" t="str">
        <f t="shared" si="9"/>
        <v>Mire</v>
      </c>
      <c r="BS25" s="312" t="str">
        <f t="shared" si="10"/>
        <v>Mire</v>
      </c>
      <c r="BT25" s="312" t="str">
        <f t="shared" si="11"/>
        <v>Mire</v>
      </c>
      <c r="BU25" s="248"/>
    </row>
    <row r="26" spans="1:73" s="249" customFormat="1" ht="14.1" customHeight="1">
      <c r="A26" s="250"/>
      <c r="B26" s="250"/>
      <c r="C26" s="291"/>
      <c r="D26" s="221" t="s">
        <v>330</v>
      </c>
      <c r="E26" s="221" t="s">
        <v>838</v>
      </c>
      <c r="F26" s="221" t="s">
        <v>678</v>
      </c>
      <c r="G26" s="221">
        <v>41</v>
      </c>
      <c r="H26" s="221" t="s">
        <v>870</v>
      </c>
      <c r="I26" s="221" t="s">
        <v>297</v>
      </c>
      <c r="J26" s="221" t="s">
        <v>297</v>
      </c>
      <c r="K26" s="222" t="s">
        <v>535</v>
      </c>
      <c r="L26" s="221" t="s">
        <v>535</v>
      </c>
      <c r="M26" s="265" t="s">
        <v>676</v>
      </c>
      <c r="N26" s="265" t="s">
        <v>353</v>
      </c>
      <c r="O26" s="265" t="s">
        <v>300</v>
      </c>
      <c r="P26" s="221" t="s">
        <v>826</v>
      </c>
      <c r="Q26" s="221" t="s">
        <v>871</v>
      </c>
      <c r="R26" s="221" t="s">
        <v>809</v>
      </c>
      <c r="S26" s="346">
        <f t="shared" si="12"/>
        <v>0</v>
      </c>
      <c r="T26" s="341">
        <f t="shared" si="12"/>
        <v>0</v>
      </c>
      <c r="U26" s="346"/>
      <c r="V26" s="346"/>
      <c r="W26" s="60"/>
      <c r="X26" s="60"/>
      <c r="Y26" s="60"/>
      <c r="Z26" s="60"/>
      <c r="AA26" s="347"/>
      <c r="AB26" s="347"/>
      <c r="AC26" s="347"/>
      <c r="AD26" s="347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11">
        <f t="shared" si="0"/>
        <v>0</v>
      </c>
      <c r="BJ26" s="311">
        <f t="shared" si="1"/>
        <v>0</v>
      </c>
      <c r="BK26" s="311">
        <f t="shared" si="2"/>
        <v>0</v>
      </c>
      <c r="BL26" s="311">
        <f t="shared" si="3"/>
        <v>0</v>
      </c>
      <c r="BM26" s="311">
        <f t="shared" si="4"/>
        <v>0</v>
      </c>
      <c r="BN26" s="311">
        <f t="shared" si="5"/>
        <v>0</v>
      </c>
      <c r="BO26" s="312" t="str">
        <f t="shared" si="6"/>
        <v>Mire</v>
      </c>
      <c r="BP26" s="312" t="str">
        <f t="shared" si="7"/>
        <v>Mire</v>
      </c>
      <c r="BQ26" s="312" t="str">
        <f t="shared" si="8"/>
        <v>Mire</v>
      </c>
      <c r="BR26" s="312" t="str">
        <f t="shared" si="9"/>
        <v>Mire</v>
      </c>
      <c r="BS26" s="312" t="str">
        <f t="shared" si="10"/>
        <v>Mire</v>
      </c>
      <c r="BT26" s="312" t="str">
        <f t="shared" si="11"/>
        <v>Mire</v>
      </c>
      <c r="BU26" s="248"/>
    </row>
    <row r="27" spans="1:73" s="249" customFormat="1" ht="14.1" customHeight="1">
      <c r="A27" s="250"/>
      <c r="B27" s="250"/>
      <c r="C27" s="291"/>
      <c r="D27" s="221" t="s">
        <v>337</v>
      </c>
      <c r="E27" s="221" t="s">
        <v>338</v>
      </c>
      <c r="F27" s="221" t="s">
        <v>678</v>
      </c>
      <c r="G27" s="221">
        <v>56</v>
      </c>
      <c r="H27" s="221" t="s">
        <v>870</v>
      </c>
      <c r="I27" s="221" t="s">
        <v>297</v>
      </c>
      <c r="J27" s="221" t="s">
        <v>297</v>
      </c>
      <c r="K27" s="222" t="s">
        <v>807</v>
      </c>
      <c r="L27" s="221" t="s">
        <v>807</v>
      </c>
      <c r="M27" s="265" t="s">
        <v>298</v>
      </c>
      <c r="N27" s="265" t="s">
        <v>299</v>
      </c>
      <c r="O27" s="265" t="s">
        <v>300</v>
      </c>
      <c r="P27" s="221" t="s">
        <v>833</v>
      </c>
      <c r="Q27" s="221" t="s">
        <v>1162</v>
      </c>
      <c r="R27" s="221" t="s">
        <v>840</v>
      </c>
      <c r="S27" s="346">
        <f t="shared" si="12"/>
        <v>49</v>
      </c>
      <c r="T27" s="341">
        <f t="shared" si="12"/>
        <v>18</v>
      </c>
      <c r="U27" s="346">
        <v>2</v>
      </c>
      <c r="V27" s="346">
        <v>1</v>
      </c>
      <c r="W27" s="60"/>
      <c r="X27" s="60">
        <v>8</v>
      </c>
      <c r="Y27" s="60"/>
      <c r="Z27" s="60">
        <v>1</v>
      </c>
      <c r="AA27" s="347">
        <v>5</v>
      </c>
      <c r="AB27" s="347">
        <v>2</v>
      </c>
      <c r="AC27" s="347">
        <v>44</v>
      </c>
      <c r="AD27" s="347">
        <v>16</v>
      </c>
      <c r="AE27" s="348">
        <v>1</v>
      </c>
      <c r="AF27" s="348">
        <v>1</v>
      </c>
      <c r="AG27" s="348">
        <v>7</v>
      </c>
      <c r="AH27" s="348">
        <v>4</v>
      </c>
      <c r="AI27" s="348">
        <v>3</v>
      </c>
      <c r="AJ27" s="348">
        <v>0</v>
      </c>
      <c r="AK27" s="348">
        <v>4</v>
      </c>
      <c r="AL27" s="348">
        <v>2</v>
      </c>
      <c r="AM27" s="348">
        <v>8</v>
      </c>
      <c r="AN27" s="348">
        <v>3</v>
      </c>
      <c r="AO27" s="348">
        <v>6</v>
      </c>
      <c r="AP27" s="348">
        <v>1</v>
      </c>
      <c r="AQ27" s="348">
        <v>9</v>
      </c>
      <c r="AR27" s="348">
        <v>3</v>
      </c>
      <c r="AS27" s="348">
        <v>7</v>
      </c>
      <c r="AT27" s="348">
        <v>4</v>
      </c>
      <c r="AU27" s="348">
        <v>4</v>
      </c>
      <c r="AV27" s="348">
        <v>0</v>
      </c>
      <c r="AW27" s="349">
        <v>6</v>
      </c>
      <c r="AX27" s="349">
        <v>4</v>
      </c>
      <c r="AY27" s="349">
        <v>5</v>
      </c>
      <c r="AZ27" s="349">
        <v>1</v>
      </c>
      <c r="BA27" s="349">
        <v>6</v>
      </c>
      <c r="BB27" s="349">
        <v>1</v>
      </c>
      <c r="BC27" s="349">
        <v>8</v>
      </c>
      <c r="BD27" s="349">
        <v>4</v>
      </c>
      <c r="BE27" s="349">
        <v>3</v>
      </c>
      <c r="BF27" s="349">
        <v>2</v>
      </c>
      <c r="BG27" s="349">
        <v>21</v>
      </c>
      <c r="BH27" s="349">
        <v>6</v>
      </c>
      <c r="BI27" s="311">
        <f t="shared" si="0"/>
        <v>49</v>
      </c>
      <c r="BJ27" s="311">
        <f t="shared" si="1"/>
        <v>18</v>
      </c>
      <c r="BK27" s="311">
        <f t="shared" si="2"/>
        <v>49</v>
      </c>
      <c r="BL27" s="311">
        <f t="shared" si="3"/>
        <v>18</v>
      </c>
      <c r="BM27" s="311">
        <f t="shared" si="4"/>
        <v>49</v>
      </c>
      <c r="BN27" s="311">
        <f t="shared" si="5"/>
        <v>18</v>
      </c>
      <c r="BO27" s="312" t="str">
        <f t="shared" si="6"/>
        <v>Mire</v>
      </c>
      <c r="BP27" s="312" t="str">
        <f t="shared" si="7"/>
        <v>Mire</v>
      </c>
      <c r="BQ27" s="312" t="str">
        <f t="shared" si="8"/>
        <v>Mire</v>
      </c>
      <c r="BR27" s="312" t="str">
        <f t="shared" si="9"/>
        <v>Mire</v>
      </c>
      <c r="BS27" s="312" t="str">
        <f t="shared" si="10"/>
        <v>Mire</v>
      </c>
      <c r="BT27" s="312" t="str">
        <f t="shared" si="11"/>
        <v>Mire</v>
      </c>
      <c r="BU27" s="248"/>
    </row>
    <row r="28" spans="1:73" s="249" customFormat="1" ht="14.1" customHeight="1">
      <c r="A28" s="250"/>
      <c r="B28" s="250"/>
      <c r="C28" s="291"/>
      <c r="D28" s="221" t="s">
        <v>337</v>
      </c>
      <c r="E28" s="221" t="s">
        <v>338</v>
      </c>
      <c r="F28" s="221" t="s">
        <v>678</v>
      </c>
      <c r="G28" s="221">
        <v>56</v>
      </c>
      <c r="H28" s="221" t="s">
        <v>870</v>
      </c>
      <c r="I28" s="221" t="s">
        <v>297</v>
      </c>
      <c r="J28" s="221" t="s">
        <v>297</v>
      </c>
      <c r="K28" s="221" t="s">
        <v>807</v>
      </c>
      <c r="L28" s="221" t="s">
        <v>807</v>
      </c>
      <c r="M28" s="221" t="s">
        <v>298</v>
      </c>
      <c r="N28" s="221" t="s">
        <v>299</v>
      </c>
      <c r="O28" s="221" t="s">
        <v>300</v>
      </c>
      <c r="P28" s="221" t="s">
        <v>833</v>
      </c>
      <c r="Q28" s="221" t="s">
        <v>839</v>
      </c>
      <c r="R28" s="221" t="s">
        <v>840</v>
      </c>
      <c r="S28" s="346">
        <f t="shared" si="12"/>
        <v>0</v>
      </c>
      <c r="T28" s="341">
        <f t="shared" si="12"/>
        <v>0</v>
      </c>
      <c r="U28" s="346"/>
      <c r="V28" s="346"/>
      <c r="W28" s="60"/>
      <c r="X28" s="60"/>
      <c r="Y28" s="60"/>
      <c r="Z28" s="60"/>
      <c r="AA28" s="347"/>
      <c r="AB28" s="347"/>
      <c r="AC28" s="347"/>
      <c r="AD28" s="347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11">
        <f t="shared" si="0"/>
        <v>0</v>
      </c>
      <c r="BJ28" s="311">
        <f t="shared" si="1"/>
        <v>0</v>
      </c>
      <c r="BK28" s="311">
        <f t="shared" si="2"/>
        <v>0</v>
      </c>
      <c r="BL28" s="311">
        <f t="shared" si="3"/>
        <v>0</v>
      </c>
      <c r="BM28" s="311">
        <f t="shared" si="4"/>
        <v>0</v>
      </c>
      <c r="BN28" s="311">
        <f t="shared" si="5"/>
        <v>0</v>
      </c>
      <c r="BO28" s="312" t="str">
        <f t="shared" si="6"/>
        <v>Mire</v>
      </c>
      <c r="BP28" s="312" t="str">
        <f t="shared" si="7"/>
        <v>Mire</v>
      </c>
      <c r="BQ28" s="312" t="str">
        <f t="shared" si="8"/>
        <v>Mire</v>
      </c>
      <c r="BR28" s="312" t="str">
        <f t="shared" si="9"/>
        <v>Mire</v>
      </c>
      <c r="BS28" s="312" t="str">
        <f t="shared" si="10"/>
        <v>Mire</v>
      </c>
      <c r="BT28" s="312" t="str">
        <f t="shared" si="11"/>
        <v>Mire</v>
      </c>
      <c r="BU28" s="248"/>
    </row>
    <row r="29" spans="1:73" s="249" customFormat="1" ht="14.1" customHeight="1">
      <c r="A29" s="250"/>
      <c r="B29" s="250"/>
      <c r="C29" s="291"/>
      <c r="D29" s="221" t="s">
        <v>410</v>
      </c>
      <c r="E29" s="221" t="s">
        <v>411</v>
      </c>
      <c r="F29" s="265" t="s">
        <v>678</v>
      </c>
      <c r="G29" s="265">
        <v>59</v>
      </c>
      <c r="H29" s="265" t="s">
        <v>870</v>
      </c>
      <c r="I29" s="221" t="s">
        <v>297</v>
      </c>
      <c r="J29" s="221" t="s">
        <v>297</v>
      </c>
      <c r="K29" s="222" t="s">
        <v>842</v>
      </c>
      <c r="L29" s="221" t="s">
        <v>412</v>
      </c>
      <c r="M29" s="265" t="s">
        <v>676</v>
      </c>
      <c r="N29" s="265" t="s">
        <v>353</v>
      </c>
      <c r="O29" s="265" t="s">
        <v>300</v>
      </c>
      <c r="P29" s="221" t="s">
        <v>826</v>
      </c>
      <c r="Q29" s="221" t="s">
        <v>821</v>
      </c>
      <c r="R29" s="221" t="s">
        <v>840</v>
      </c>
      <c r="S29" s="346">
        <f t="shared" si="12"/>
        <v>4</v>
      </c>
      <c r="T29" s="341">
        <f t="shared" si="12"/>
        <v>3</v>
      </c>
      <c r="U29" s="346">
        <v>1</v>
      </c>
      <c r="V29" s="346">
        <v>0</v>
      </c>
      <c r="W29" s="60"/>
      <c r="X29" s="60"/>
      <c r="Y29" s="60"/>
      <c r="Z29" s="60"/>
      <c r="AA29" s="347"/>
      <c r="AB29" s="347"/>
      <c r="AC29" s="347">
        <v>4</v>
      </c>
      <c r="AD29" s="347">
        <v>3</v>
      </c>
      <c r="AE29" s="348">
        <v>1</v>
      </c>
      <c r="AF29" s="348">
        <v>1</v>
      </c>
      <c r="AG29" s="348">
        <v>1</v>
      </c>
      <c r="AH29" s="348">
        <v>1</v>
      </c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>
        <v>2</v>
      </c>
      <c r="AT29" s="348">
        <v>1</v>
      </c>
      <c r="AU29" s="348"/>
      <c r="AV29" s="348"/>
      <c r="AW29" s="349">
        <v>2</v>
      </c>
      <c r="AX29" s="349">
        <v>2</v>
      </c>
      <c r="AY29" s="349"/>
      <c r="AZ29" s="349"/>
      <c r="BA29" s="349"/>
      <c r="BB29" s="349"/>
      <c r="BC29" s="349"/>
      <c r="BD29" s="349"/>
      <c r="BE29" s="349">
        <v>1</v>
      </c>
      <c r="BF29" s="349">
        <v>1</v>
      </c>
      <c r="BG29" s="349">
        <v>1</v>
      </c>
      <c r="BH29" s="349">
        <v>0</v>
      </c>
      <c r="BI29" s="311">
        <f t="shared" si="0"/>
        <v>4</v>
      </c>
      <c r="BJ29" s="311">
        <f t="shared" si="1"/>
        <v>3</v>
      </c>
      <c r="BK29" s="311">
        <f t="shared" si="2"/>
        <v>4</v>
      </c>
      <c r="BL29" s="311">
        <f t="shared" si="3"/>
        <v>3</v>
      </c>
      <c r="BM29" s="311">
        <f t="shared" si="4"/>
        <v>4</v>
      </c>
      <c r="BN29" s="311">
        <f t="shared" si="5"/>
        <v>3</v>
      </c>
      <c r="BO29" s="312" t="str">
        <f t="shared" si="6"/>
        <v>Mire</v>
      </c>
      <c r="BP29" s="312" t="str">
        <f t="shared" si="7"/>
        <v>Mire</v>
      </c>
      <c r="BQ29" s="312" t="str">
        <f t="shared" si="8"/>
        <v>Mire</v>
      </c>
      <c r="BR29" s="312" t="str">
        <f t="shared" si="9"/>
        <v>Mire</v>
      </c>
      <c r="BS29" s="312" t="str">
        <f t="shared" si="10"/>
        <v>Mire</v>
      </c>
      <c r="BT29" s="312" t="str">
        <f t="shared" si="11"/>
        <v>Mire</v>
      </c>
      <c r="BU29" s="248"/>
    </row>
    <row r="30" spans="1:73" s="249" customFormat="1" ht="14.1" customHeight="1">
      <c r="A30" s="250"/>
      <c r="B30" s="250"/>
      <c r="C30" s="291"/>
      <c r="D30" s="221" t="s">
        <v>872</v>
      </c>
      <c r="E30" s="221" t="s">
        <v>414</v>
      </c>
      <c r="F30" s="221" t="s">
        <v>678</v>
      </c>
      <c r="G30" s="221">
        <v>63</v>
      </c>
      <c r="H30" s="221" t="s">
        <v>870</v>
      </c>
      <c r="I30" s="221" t="s">
        <v>297</v>
      </c>
      <c r="J30" s="221" t="s">
        <v>297</v>
      </c>
      <c r="K30" s="221" t="s">
        <v>844</v>
      </c>
      <c r="L30" s="221" t="s">
        <v>416</v>
      </c>
      <c r="M30" s="222" t="s">
        <v>298</v>
      </c>
      <c r="N30" s="222" t="s">
        <v>299</v>
      </c>
      <c r="O30" s="222" t="s">
        <v>300</v>
      </c>
      <c r="P30" s="221" t="s">
        <v>811</v>
      </c>
      <c r="Q30" s="221" t="s">
        <v>303</v>
      </c>
      <c r="R30" s="221" t="s">
        <v>840</v>
      </c>
      <c r="S30" s="346">
        <f t="shared" si="12"/>
        <v>15</v>
      </c>
      <c r="T30" s="341">
        <f t="shared" si="12"/>
        <v>6</v>
      </c>
      <c r="U30" s="346">
        <v>1</v>
      </c>
      <c r="V30" s="346"/>
      <c r="W30" s="60"/>
      <c r="X30" s="60">
        <v>2</v>
      </c>
      <c r="Y30" s="60">
        <v>2</v>
      </c>
      <c r="Z30" s="60"/>
      <c r="AA30" s="347">
        <v>1</v>
      </c>
      <c r="AB30" s="347">
        <v>0</v>
      </c>
      <c r="AC30" s="347">
        <v>14</v>
      </c>
      <c r="AD30" s="347">
        <v>6</v>
      </c>
      <c r="AE30" s="348">
        <v>1</v>
      </c>
      <c r="AF30" s="348">
        <v>1</v>
      </c>
      <c r="AG30" s="348">
        <v>2</v>
      </c>
      <c r="AH30" s="348">
        <v>1</v>
      </c>
      <c r="AI30" s="348">
        <v>1</v>
      </c>
      <c r="AJ30" s="348">
        <v>1</v>
      </c>
      <c r="AK30" s="348">
        <v>4</v>
      </c>
      <c r="AL30" s="348">
        <v>1</v>
      </c>
      <c r="AM30" s="348">
        <v>2</v>
      </c>
      <c r="AN30" s="348">
        <v>1</v>
      </c>
      <c r="AO30" s="348">
        <v>2</v>
      </c>
      <c r="AP30" s="348">
        <v>1</v>
      </c>
      <c r="AQ30" s="348">
        <v>1</v>
      </c>
      <c r="AR30" s="348">
        <v>0</v>
      </c>
      <c r="AS30" s="348">
        <v>2</v>
      </c>
      <c r="AT30" s="348">
        <v>0</v>
      </c>
      <c r="AU30" s="348"/>
      <c r="AV30" s="348"/>
      <c r="AW30" s="349">
        <v>2</v>
      </c>
      <c r="AX30" s="349">
        <v>1</v>
      </c>
      <c r="AY30" s="349">
        <v>4</v>
      </c>
      <c r="AZ30" s="349">
        <v>3</v>
      </c>
      <c r="BA30" s="349">
        <v>4</v>
      </c>
      <c r="BB30" s="349">
        <v>2</v>
      </c>
      <c r="BC30" s="349">
        <v>1</v>
      </c>
      <c r="BD30" s="349">
        <v>0</v>
      </c>
      <c r="BE30" s="349">
        <v>1</v>
      </c>
      <c r="BF30" s="349">
        <v>0</v>
      </c>
      <c r="BG30" s="349">
        <v>3</v>
      </c>
      <c r="BH30" s="349">
        <v>0</v>
      </c>
      <c r="BI30" s="311">
        <f t="shared" si="0"/>
        <v>15</v>
      </c>
      <c r="BJ30" s="311">
        <f t="shared" si="1"/>
        <v>6</v>
      </c>
      <c r="BK30" s="311">
        <f t="shared" si="2"/>
        <v>15</v>
      </c>
      <c r="BL30" s="311">
        <f t="shared" si="3"/>
        <v>6</v>
      </c>
      <c r="BM30" s="311">
        <f t="shared" si="4"/>
        <v>15</v>
      </c>
      <c r="BN30" s="311">
        <f t="shared" si="5"/>
        <v>6</v>
      </c>
      <c r="BO30" s="312" t="str">
        <f t="shared" si="6"/>
        <v>Mire</v>
      </c>
      <c r="BP30" s="312" t="str">
        <f t="shared" si="7"/>
        <v>Mire</v>
      </c>
      <c r="BQ30" s="312" t="str">
        <f t="shared" si="8"/>
        <v>Mire</v>
      </c>
      <c r="BR30" s="312" t="str">
        <f t="shared" si="9"/>
        <v>Mire</v>
      </c>
      <c r="BS30" s="312" t="str">
        <f t="shared" si="10"/>
        <v>Mire</v>
      </c>
      <c r="BT30" s="312" t="str">
        <f t="shared" si="11"/>
        <v>Mire</v>
      </c>
      <c r="BU30" s="248"/>
    </row>
    <row r="31" spans="1:73" s="249" customFormat="1" ht="14.1" customHeight="1">
      <c r="A31" s="250"/>
      <c r="B31" s="250"/>
      <c r="C31" s="291"/>
      <c r="D31" s="221" t="s">
        <v>384</v>
      </c>
      <c r="E31" s="221" t="s">
        <v>845</v>
      </c>
      <c r="F31" s="221" t="s">
        <v>678</v>
      </c>
      <c r="G31" s="221">
        <v>38</v>
      </c>
      <c r="H31" s="221" t="s">
        <v>870</v>
      </c>
      <c r="I31" s="221" t="s">
        <v>297</v>
      </c>
      <c r="J31" s="221" t="s">
        <v>297</v>
      </c>
      <c r="K31" s="221" t="s">
        <v>846</v>
      </c>
      <c r="L31" s="221" t="s">
        <v>387</v>
      </c>
      <c r="M31" s="222" t="s">
        <v>676</v>
      </c>
      <c r="N31" s="222" t="s">
        <v>353</v>
      </c>
      <c r="O31" s="222" t="s">
        <v>300</v>
      </c>
      <c r="P31" s="221" t="s">
        <v>811</v>
      </c>
      <c r="Q31" s="221" t="s">
        <v>303</v>
      </c>
      <c r="R31" s="221" t="s">
        <v>809</v>
      </c>
      <c r="S31" s="346">
        <f t="shared" si="12"/>
        <v>12</v>
      </c>
      <c r="T31" s="341">
        <f t="shared" si="12"/>
        <v>4</v>
      </c>
      <c r="U31" s="350">
        <v>1</v>
      </c>
      <c r="V31" s="350">
        <v>0</v>
      </c>
      <c r="W31" s="60"/>
      <c r="X31" s="60"/>
      <c r="Y31" s="60">
        <v>1</v>
      </c>
      <c r="Z31" s="60"/>
      <c r="AA31" s="351"/>
      <c r="AB31" s="351"/>
      <c r="AC31" s="351">
        <v>12</v>
      </c>
      <c r="AD31" s="351">
        <v>4</v>
      </c>
      <c r="AE31" s="348"/>
      <c r="AF31" s="348"/>
      <c r="AG31" s="348"/>
      <c r="AH31" s="348"/>
      <c r="AI31" s="348">
        <v>4</v>
      </c>
      <c r="AJ31" s="348">
        <v>2</v>
      </c>
      <c r="AK31" s="348">
        <v>4</v>
      </c>
      <c r="AL31" s="348">
        <v>1</v>
      </c>
      <c r="AM31" s="348">
        <v>1</v>
      </c>
      <c r="AN31" s="348">
        <v>1</v>
      </c>
      <c r="AO31" s="348"/>
      <c r="AP31" s="348"/>
      <c r="AQ31" s="348">
        <v>2</v>
      </c>
      <c r="AR31" s="348">
        <v>0</v>
      </c>
      <c r="AS31" s="348">
        <v>1</v>
      </c>
      <c r="AT31" s="348">
        <v>0</v>
      </c>
      <c r="AU31" s="348"/>
      <c r="AV31" s="348"/>
      <c r="AW31" s="349"/>
      <c r="AX31" s="349"/>
      <c r="AY31" s="349">
        <v>2</v>
      </c>
      <c r="AZ31" s="349">
        <v>0</v>
      </c>
      <c r="BA31" s="349">
        <v>3</v>
      </c>
      <c r="BB31" s="349">
        <v>1</v>
      </c>
      <c r="BC31" s="349">
        <v>4</v>
      </c>
      <c r="BD31" s="349">
        <v>3</v>
      </c>
      <c r="BE31" s="349"/>
      <c r="BF31" s="349"/>
      <c r="BG31" s="349">
        <v>3</v>
      </c>
      <c r="BH31" s="349">
        <v>0</v>
      </c>
      <c r="BI31" s="311">
        <f t="shared" si="0"/>
        <v>12</v>
      </c>
      <c r="BJ31" s="311">
        <f t="shared" si="1"/>
        <v>4</v>
      </c>
      <c r="BK31" s="311">
        <f t="shared" si="2"/>
        <v>12</v>
      </c>
      <c r="BL31" s="311">
        <f t="shared" si="3"/>
        <v>4</v>
      </c>
      <c r="BM31" s="311">
        <f t="shared" si="4"/>
        <v>12</v>
      </c>
      <c r="BN31" s="311">
        <f t="shared" si="5"/>
        <v>4</v>
      </c>
      <c r="BO31" s="312" t="str">
        <f t="shared" si="6"/>
        <v>Mire</v>
      </c>
      <c r="BP31" s="312" t="str">
        <f t="shared" si="7"/>
        <v>Mire</v>
      </c>
      <c r="BQ31" s="312" t="str">
        <f t="shared" si="8"/>
        <v>Mire</v>
      </c>
      <c r="BR31" s="312" t="str">
        <f t="shared" si="9"/>
        <v>Mire</v>
      </c>
      <c r="BS31" s="312" t="str">
        <f t="shared" si="10"/>
        <v>Mire</v>
      </c>
      <c r="BT31" s="312" t="str">
        <f t="shared" si="11"/>
        <v>Mire</v>
      </c>
      <c r="BU31" s="248"/>
    </row>
    <row r="32" spans="1:73" s="249" customFormat="1" ht="14.1" customHeight="1">
      <c r="A32" s="250"/>
      <c r="B32" s="250"/>
      <c r="C32" s="291"/>
      <c r="D32" s="221" t="s">
        <v>847</v>
      </c>
      <c r="E32" s="221" t="s">
        <v>600</v>
      </c>
      <c r="F32" s="261" t="s">
        <v>678</v>
      </c>
      <c r="G32" s="261">
        <v>58</v>
      </c>
      <c r="H32" s="261" t="s">
        <v>870</v>
      </c>
      <c r="I32" s="221" t="s">
        <v>297</v>
      </c>
      <c r="J32" s="221" t="s">
        <v>297</v>
      </c>
      <c r="K32" s="222" t="s">
        <v>601</v>
      </c>
      <c r="L32" s="221" t="s">
        <v>601</v>
      </c>
      <c r="M32" s="222" t="s">
        <v>676</v>
      </c>
      <c r="N32" s="222" t="s">
        <v>353</v>
      </c>
      <c r="O32" s="222" t="s">
        <v>300</v>
      </c>
      <c r="P32" s="221" t="s">
        <v>811</v>
      </c>
      <c r="Q32" s="221" t="s">
        <v>303</v>
      </c>
      <c r="R32" s="221" t="s">
        <v>840</v>
      </c>
      <c r="S32" s="346">
        <f t="shared" si="12"/>
        <v>10</v>
      </c>
      <c r="T32" s="341">
        <f t="shared" si="12"/>
        <v>7</v>
      </c>
      <c r="U32" s="350">
        <v>1</v>
      </c>
      <c r="V32" s="350">
        <v>0</v>
      </c>
      <c r="W32" s="60">
        <v>1</v>
      </c>
      <c r="X32" s="60"/>
      <c r="Y32" s="60"/>
      <c r="Z32" s="60"/>
      <c r="AA32" s="351"/>
      <c r="AB32" s="351"/>
      <c r="AC32" s="351">
        <v>10</v>
      </c>
      <c r="AD32" s="351">
        <v>7</v>
      </c>
      <c r="AE32" s="348">
        <v>1</v>
      </c>
      <c r="AF32" s="348">
        <v>1</v>
      </c>
      <c r="AG32" s="348">
        <v>1</v>
      </c>
      <c r="AH32" s="348">
        <v>1</v>
      </c>
      <c r="AI32" s="348">
        <v>5</v>
      </c>
      <c r="AJ32" s="348">
        <v>5</v>
      </c>
      <c r="AK32" s="348">
        <v>1</v>
      </c>
      <c r="AL32" s="348">
        <v>0</v>
      </c>
      <c r="AM32" s="348">
        <v>1</v>
      </c>
      <c r="AN32" s="348">
        <v>0</v>
      </c>
      <c r="AO32" s="348"/>
      <c r="AP32" s="348"/>
      <c r="AQ32" s="348"/>
      <c r="AR32" s="348"/>
      <c r="AS32" s="348">
        <v>1</v>
      </c>
      <c r="AT32" s="348">
        <v>0</v>
      </c>
      <c r="AU32" s="348"/>
      <c r="AV32" s="348"/>
      <c r="AW32" s="349">
        <v>2</v>
      </c>
      <c r="AX32" s="349">
        <v>2</v>
      </c>
      <c r="AY32" s="349">
        <v>1</v>
      </c>
      <c r="AZ32" s="349">
        <v>0</v>
      </c>
      <c r="BA32" s="349">
        <v>6</v>
      </c>
      <c r="BB32" s="349">
        <v>5</v>
      </c>
      <c r="BC32" s="349"/>
      <c r="BD32" s="349"/>
      <c r="BE32" s="349"/>
      <c r="BF32" s="349"/>
      <c r="BG32" s="349">
        <v>1</v>
      </c>
      <c r="BH32" s="349">
        <v>0</v>
      </c>
      <c r="BI32" s="311">
        <f t="shared" si="0"/>
        <v>10</v>
      </c>
      <c r="BJ32" s="311">
        <f t="shared" si="1"/>
        <v>7</v>
      </c>
      <c r="BK32" s="311">
        <f t="shared" si="2"/>
        <v>10</v>
      </c>
      <c r="BL32" s="311">
        <f t="shared" si="3"/>
        <v>7</v>
      </c>
      <c r="BM32" s="311">
        <f t="shared" si="4"/>
        <v>10</v>
      </c>
      <c r="BN32" s="311">
        <f t="shared" si="5"/>
        <v>7</v>
      </c>
      <c r="BO32" s="312" t="str">
        <f t="shared" si="6"/>
        <v>Mire</v>
      </c>
      <c r="BP32" s="312" t="str">
        <f t="shared" si="7"/>
        <v>Mire</v>
      </c>
      <c r="BQ32" s="312" t="str">
        <f t="shared" si="8"/>
        <v>Mire</v>
      </c>
      <c r="BR32" s="312" t="str">
        <f t="shared" si="9"/>
        <v>Mire</v>
      </c>
      <c r="BS32" s="312" t="str">
        <f t="shared" si="10"/>
        <v>Mire</v>
      </c>
      <c r="BT32" s="312" t="str">
        <f t="shared" si="11"/>
        <v>Mire</v>
      </c>
      <c r="BU32" s="248"/>
    </row>
    <row r="33" spans="1:73" s="249" customFormat="1" ht="14.1" customHeight="1">
      <c r="A33" s="250"/>
      <c r="B33" s="250"/>
      <c r="C33" s="291"/>
      <c r="D33" s="221" t="s">
        <v>848</v>
      </c>
      <c r="E33" s="221" t="s">
        <v>399</v>
      </c>
      <c r="F33" s="221" t="s">
        <v>678</v>
      </c>
      <c r="G33" s="221">
        <v>59</v>
      </c>
      <c r="H33" s="221" t="s">
        <v>870</v>
      </c>
      <c r="I33" s="221" t="s">
        <v>297</v>
      </c>
      <c r="J33" s="221" t="s">
        <v>297</v>
      </c>
      <c r="K33" s="221" t="s">
        <v>842</v>
      </c>
      <c r="L33" s="221" t="s">
        <v>842</v>
      </c>
      <c r="M33" s="222" t="s">
        <v>676</v>
      </c>
      <c r="N33" s="222" t="s">
        <v>353</v>
      </c>
      <c r="O33" s="222" t="s">
        <v>300</v>
      </c>
      <c r="P33" s="221" t="s">
        <v>811</v>
      </c>
      <c r="Q33" s="221" t="s">
        <v>303</v>
      </c>
      <c r="R33" s="221" t="s">
        <v>840</v>
      </c>
      <c r="S33" s="346">
        <f t="shared" si="12"/>
        <v>12</v>
      </c>
      <c r="T33" s="341">
        <f t="shared" si="12"/>
        <v>8</v>
      </c>
      <c r="U33" s="352">
        <v>1</v>
      </c>
      <c r="V33" s="352">
        <v>0</v>
      </c>
      <c r="W33" s="60">
        <v>1</v>
      </c>
      <c r="X33" s="60"/>
      <c r="Y33" s="60"/>
      <c r="Z33" s="60"/>
      <c r="AA33" s="353"/>
      <c r="AB33" s="353"/>
      <c r="AC33" s="353">
        <v>12</v>
      </c>
      <c r="AD33" s="353">
        <v>8</v>
      </c>
      <c r="AE33" s="344">
        <v>1</v>
      </c>
      <c r="AF33" s="344">
        <v>1</v>
      </c>
      <c r="AG33" s="344">
        <v>3</v>
      </c>
      <c r="AH33" s="344">
        <v>2</v>
      </c>
      <c r="AI33" s="344">
        <v>1</v>
      </c>
      <c r="AJ33" s="344">
        <v>1</v>
      </c>
      <c r="AK33" s="344">
        <v>4</v>
      </c>
      <c r="AL33" s="344">
        <v>3</v>
      </c>
      <c r="AM33" s="344"/>
      <c r="AN33" s="344"/>
      <c r="AO33" s="344">
        <v>1</v>
      </c>
      <c r="AP33" s="344">
        <v>1</v>
      </c>
      <c r="AQ33" s="344"/>
      <c r="AR33" s="344"/>
      <c r="AS33" s="344">
        <v>1</v>
      </c>
      <c r="AT33" s="344">
        <v>0</v>
      </c>
      <c r="AU33" s="344">
        <v>1</v>
      </c>
      <c r="AV33" s="344">
        <v>0</v>
      </c>
      <c r="AW33" s="345">
        <v>4</v>
      </c>
      <c r="AX33" s="345">
        <v>3</v>
      </c>
      <c r="AY33" s="345">
        <v>2</v>
      </c>
      <c r="AZ33" s="345">
        <v>2</v>
      </c>
      <c r="BA33" s="345">
        <v>3</v>
      </c>
      <c r="BB33" s="345">
        <v>3</v>
      </c>
      <c r="BC33" s="345"/>
      <c r="BD33" s="345"/>
      <c r="BE33" s="345">
        <v>1</v>
      </c>
      <c r="BF33" s="345">
        <v>0</v>
      </c>
      <c r="BG33" s="345">
        <v>2</v>
      </c>
      <c r="BH33" s="345">
        <v>0</v>
      </c>
      <c r="BI33" s="311">
        <f t="shared" si="0"/>
        <v>12</v>
      </c>
      <c r="BJ33" s="311">
        <f t="shared" si="1"/>
        <v>8</v>
      </c>
      <c r="BK33" s="311">
        <f t="shared" si="2"/>
        <v>12</v>
      </c>
      <c r="BL33" s="311">
        <f t="shared" si="3"/>
        <v>8</v>
      </c>
      <c r="BM33" s="311">
        <f t="shared" si="4"/>
        <v>12</v>
      </c>
      <c r="BN33" s="311">
        <f t="shared" si="5"/>
        <v>8</v>
      </c>
      <c r="BO33" s="312" t="str">
        <f t="shared" si="6"/>
        <v>Mire</v>
      </c>
      <c r="BP33" s="312" t="str">
        <f t="shared" si="7"/>
        <v>Mire</v>
      </c>
      <c r="BQ33" s="312" t="str">
        <f t="shared" si="8"/>
        <v>Mire</v>
      </c>
      <c r="BR33" s="312" t="str">
        <f t="shared" si="9"/>
        <v>Mire</v>
      </c>
      <c r="BS33" s="312" t="str">
        <f t="shared" si="10"/>
        <v>Mire</v>
      </c>
      <c r="BT33" s="312" t="str">
        <f t="shared" si="11"/>
        <v>Mire</v>
      </c>
      <c r="BU33" s="248"/>
    </row>
    <row r="34" spans="1:73" s="249" customFormat="1" ht="14.1" customHeight="1">
      <c r="A34" s="250"/>
      <c r="B34" s="250"/>
      <c r="C34" s="291"/>
      <c r="D34" s="221" t="s">
        <v>538</v>
      </c>
      <c r="E34" s="221" t="s">
        <v>850</v>
      </c>
      <c r="F34" s="221" t="s">
        <v>869</v>
      </c>
      <c r="G34" s="221">
        <v>45</v>
      </c>
      <c r="H34" s="221" t="s">
        <v>870</v>
      </c>
      <c r="I34" s="221" t="s">
        <v>297</v>
      </c>
      <c r="J34" s="222" t="s">
        <v>297</v>
      </c>
      <c r="K34" s="222" t="s">
        <v>535</v>
      </c>
      <c r="L34" s="221" t="s">
        <v>535</v>
      </c>
      <c r="M34" s="222" t="s">
        <v>676</v>
      </c>
      <c r="N34" s="222" t="s">
        <v>353</v>
      </c>
      <c r="O34" s="222" t="s">
        <v>300</v>
      </c>
      <c r="P34" s="221" t="s">
        <v>811</v>
      </c>
      <c r="Q34" s="221" t="s">
        <v>303</v>
      </c>
      <c r="R34" s="221" t="s">
        <v>840</v>
      </c>
      <c r="S34" s="346">
        <f t="shared" si="12"/>
        <v>17</v>
      </c>
      <c r="T34" s="341">
        <f t="shared" si="12"/>
        <v>11</v>
      </c>
      <c r="U34" s="352">
        <v>2</v>
      </c>
      <c r="V34" s="352">
        <v>1</v>
      </c>
      <c r="W34" s="60"/>
      <c r="X34" s="60"/>
      <c r="Y34" s="60"/>
      <c r="Z34" s="60"/>
      <c r="AA34" s="353"/>
      <c r="AB34" s="353"/>
      <c r="AC34" s="353">
        <v>17</v>
      </c>
      <c r="AD34" s="353">
        <v>11</v>
      </c>
      <c r="AE34" s="344"/>
      <c r="AF34" s="344"/>
      <c r="AG34" s="344">
        <v>2</v>
      </c>
      <c r="AH34" s="344">
        <v>2</v>
      </c>
      <c r="AI34" s="344">
        <v>2</v>
      </c>
      <c r="AJ34" s="344">
        <v>2</v>
      </c>
      <c r="AK34" s="344">
        <v>4</v>
      </c>
      <c r="AL34" s="344">
        <v>4</v>
      </c>
      <c r="AM34" s="344">
        <v>3</v>
      </c>
      <c r="AN34" s="344">
        <v>2</v>
      </c>
      <c r="AO34" s="344"/>
      <c r="AP34" s="344"/>
      <c r="AQ34" s="344">
        <v>3</v>
      </c>
      <c r="AR34" s="344">
        <v>1</v>
      </c>
      <c r="AS34" s="344">
        <v>2</v>
      </c>
      <c r="AT34" s="344">
        <v>0</v>
      </c>
      <c r="AU34" s="344">
        <v>1</v>
      </c>
      <c r="AV34" s="344">
        <v>0</v>
      </c>
      <c r="AW34" s="345">
        <v>2</v>
      </c>
      <c r="AX34" s="345">
        <v>2</v>
      </c>
      <c r="AY34" s="345">
        <v>1</v>
      </c>
      <c r="AZ34" s="345">
        <v>1</v>
      </c>
      <c r="BA34" s="345">
        <v>5</v>
      </c>
      <c r="BB34" s="345">
        <v>4</v>
      </c>
      <c r="BC34" s="345">
        <v>3</v>
      </c>
      <c r="BD34" s="345">
        <v>3</v>
      </c>
      <c r="BE34" s="345">
        <v>2</v>
      </c>
      <c r="BF34" s="345">
        <v>1</v>
      </c>
      <c r="BG34" s="345">
        <v>4</v>
      </c>
      <c r="BH34" s="345">
        <v>0</v>
      </c>
      <c r="BI34" s="311">
        <f t="shared" si="0"/>
        <v>17</v>
      </c>
      <c r="BJ34" s="311">
        <f t="shared" si="1"/>
        <v>11</v>
      </c>
      <c r="BK34" s="311">
        <f t="shared" si="2"/>
        <v>17</v>
      </c>
      <c r="BL34" s="311">
        <f t="shared" si="3"/>
        <v>11</v>
      </c>
      <c r="BM34" s="311">
        <f t="shared" si="4"/>
        <v>17</v>
      </c>
      <c r="BN34" s="311">
        <f t="shared" si="5"/>
        <v>11</v>
      </c>
      <c r="BO34" s="312" t="str">
        <f t="shared" si="6"/>
        <v>Mire</v>
      </c>
      <c r="BP34" s="312" t="str">
        <f t="shared" si="7"/>
        <v>Mire</v>
      </c>
      <c r="BQ34" s="312" t="str">
        <f t="shared" si="8"/>
        <v>Mire</v>
      </c>
      <c r="BR34" s="312" t="str">
        <f t="shared" si="9"/>
        <v>Mire</v>
      </c>
      <c r="BS34" s="312" t="str">
        <f t="shared" si="10"/>
        <v>Mire</v>
      </c>
      <c r="BT34" s="312" t="str">
        <f t="shared" si="11"/>
        <v>Mire</v>
      </c>
      <c r="BU34" s="248"/>
    </row>
    <row r="35" spans="1:73" s="282" customFormat="1" ht="14.1" customHeight="1">
      <c r="A35" s="250"/>
      <c r="B35" s="250"/>
      <c r="C35" s="291"/>
      <c r="D35" s="221" t="s">
        <v>778</v>
      </c>
      <c r="E35" s="221" t="s">
        <v>1220</v>
      </c>
      <c r="F35" s="221" t="s">
        <v>678</v>
      </c>
      <c r="G35" s="221">
        <v>38</v>
      </c>
      <c r="H35" s="221" t="s">
        <v>870</v>
      </c>
      <c r="I35" s="221" t="s">
        <v>297</v>
      </c>
      <c r="J35" s="222" t="s">
        <v>297</v>
      </c>
      <c r="K35" s="221" t="s">
        <v>851</v>
      </c>
      <c r="L35" s="222" t="s">
        <v>851</v>
      </c>
      <c r="M35" s="222" t="s">
        <v>676</v>
      </c>
      <c r="N35" s="222" t="s">
        <v>353</v>
      </c>
      <c r="O35" s="222" t="s">
        <v>300</v>
      </c>
      <c r="P35" s="221" t="s">
        <v>811</v>
      </c>
      <c r="Q35" s="221" t="s">
        <v>303</v>
      </c>
      <c r="R35" s="221" t="s">
        <v>840</v>
      </c>
      <c r="S35" s="346">
        <f t="shared" si="12"/>
        <v>11</v>
      </c>
      <c r="T35" s="341">
        <f t="shared" si="12"/>
        <v>5</v>
      </c>
      <c r="U35" s="352">
        <v>1</v>
      </c>
      <c r="V35" s="352">
        <v>0</v>
      </c>
      <c r="W35" s="60">
        <v>1</v>
      </c>
      <c r="X35" s="60"/>
      <c r="Y35" s="60"/>
      <c r="Z35" s="60"/>
      <c r="AA35" s="353"/>
      <c r="AB35" s="353"/>
      <c r="AC35" s="353">
        <v>11</v>
      </c>
      <c r="AD35" s="353">
        <v>5</v>
      </c>
      <c r="AE35" s="344">
        <v>1</v>
      </c>
      <c r="AF35" s="344">
        <v>1</v>
      </c>
      <c r="AG35" s="344">
        <v>2</v>
      </c>
      <c r="AH35" s="344">
        <v>1</v>
      </c>
      <c r="AI35" s="344">
        <v>2</v>
      </c>
      <c r="AJ35" s="344">
        <v>1</v>
      </c>
      <c r="AK35" s="344">
        <v>4</v>
      </c>
      <c r="AL35" s="344">
        <v>0</v>
      </c>
      <c r="AM35" s="344">
        <v>1</v>
      </c>
      <c r="AN35" s="344">
        <v>1</v>
      </c>
      <c r="AO35" s="344"/>
      <c r="AP35" s="344"/>
      <c r="AQ35" s="344">
        <v>1</v>
      </c>
      <c r="AR35" s="344">
        <v>1</v>
      </c>
      <c r="AS35" s="344"/>
      <c r="AT35" s="344"/>
      <c r="AU35" s="344"/>
      <c r="AV35" s="344"/>
      <c r="AW35" s="345">
        <v>1</v>
      </c>
      <c r="AX35" s="345">
        <v>1</v>
      </c>
      <c r="AY35" s="345">
        <v>4</v>
      </c>
      <c r="AZ35" s="345">
        <v>1</v>
      </c>
      <c r="BA35" s="345">
        <v>4</v>
      </c>
      <c r="BB35" s="345">
        <v>1</v>
      </c>
      <c r="BC35" s="345">
        <v>1</v>
      </c>
      <c r="BD35" s="345">
        <v>1</v>
      </c>
      <c r="BE35" s="345"/>
      <c r="BF35" s="345"/>
      <c r="BG35" s="345">
        <v>1</v>
      </c>
      <c r="BH35" s="345">
        <v>1</v>
      </c>
      <c r="BI35" s="311">
        <f t="shared" si="0"/>
        <v>11</v>
      </c>
      <c r="BJ35" s="311">
        <f t="shared" si="1"/>
        <v>5</v>
      </c>
      <c r="BK35" s="311">
        <f t="shared" si="2"/>
        <v>11</v>
      </c>
      <c r="BL35" s="311">
        <f t="shared" si="3"/>
        <v>5</v>
      </c>
      <c r="BM35" s="311">
        <f t="shared" si="4"/>
        <v>11</v>
      </c>
      <c r="BN35" s="311">
        <f t="shared" si="5"/>
        <v>5</v>
      </c>
      <c r="BO35" s="312" t="str">
        <f t="shared" si="6"/>
        <v>Mire</v>
      </c>
      <c r="BP35" s="312" t="str">
        <f t="shared" si="7"/>
        <v>Mire</v>
      </c>
      <c r="BQ35" s="312" t="str">
        <f t="shared" si="8"/>
        <v>Mire</v>
      </c>
      <c r="BR35" s="312" t="str">
        <f t="shared" si="9"/>
        <v>Mire</v>
      </c>
      <c r="BS35" s="312" t="str">
        <f t="shared" si="10"/>
        <v>Mire</v>
      </c>
      <c r="BT35" s="312" t="str">
        <f t="shared" si="11"/>
        <v>Mire</v>
      </c>
      <c r="BU35" s="281"/>
    </row>
    <row r="36" spans="1:73" s="249" customFormat="1" ht="14.1" customHeight="1">
      <c r="A36" s="250"/>
      <c r="B36" s="250"/>
      <c r="C36" s="291"/>
      <c r="D36" s="221" t="s">
        <v>417</v>
      </c>
      <c r="E36" s="221" t="s">
        <v>418</v>
      </c>
      <c r="F36" s="221" t="s">
        <v>678</v>
      </c>
      <c r="G36" s="221">
        <v>50</v>
      </c>
      <c r="H36" s="221" t="s">
        <v>870</v>
      </c>
      <c r="I36" s="221" t="s">
        <v>297</v>
      </c>
      <c r="J36" s="221" t="s">
        <v>297</v>
      </c>
      <c r="K36" s="222" t="s">
        <v>844</v>
      </c>
      <c r="L36" s="221" t="s">
        <v>852</v>
      </c>
      <c r="M36" s="222" t="s">
        <v>676</v>
      </c>
      <c r="N36" s="222" t="s">
        <v>353</v>
      </c>
      <c r="O36" s="222" t="s">
        <v>300</v>
      </c>
      <c r="P36" s="221" t="s">
        <v>811</v>
      </c>
      <c r="Q36" s="221" t="s">
        <v>303</v>
      </c>
      <c r="R36" s="221" t="s">
        <v>840</v>
      </c>
      <c r="S36" s="346">
        <f t="shared" si="12"/>
        <v>9</v>
      </c>
      <c r="T36" s="341">
        <f t="shared" si="12"/>
        <v>5</v>
      </c>
      <c r="U36" s="352">
        <v>1</v>
      </c>
      <c r="V36" s="352">
        <v>0</v>
      </c>
      <c r="W36" s="60"/>
      <c r="X36" s="60">
        <v>2</v>
      </c>
      <c r="Y36" s="60">
        <v>2</v>
      </c>
      <c r="Z36" s="60"/>
      <c r="AA36" s="353"/>
      <c r="AB36" s="353"/>
      <c r="AC36" s="353">
        <v>9</v>
      </c>
      <c r="AD36" s="353">
        <v>5</v>
      </c>
      <c r="AE36" s="344"/>
      <c r="AF36" s="344"/>
      <c r="AG36" s="344">
        <v>1</v>
      </c>
      <c r="AH36" s="344">
        <v>1</v>
      </c>
      <c r="AI36" s="344">
        <v>3</v>
      </c>
      <c r="AJ36" s="344">
        <v>0</v>
      </c>
      <c r="AK36" s="344">
        <v>2</v>
      </c>
      <c r="AL36" s="344">
        <v>2</v>
      </c>
      <c r="AM36" s="344"/>
      <c r="AN36" s="344"/>
      <c r="AO36" s="344">
        <v>1</v>
      </c>
      <c r="AP36" s="344">
        <v>1</v>
      </c>
      <c r="AQ36" s="344">
        <v>1</v>
      </c>
      <c r="AR36" s="344">
        <v>1</v>
      </c>
      <c r="AS36" s="344"/>
      <c r="AT36" s="344"/>
      <c r="AU36" s="344">
        <v>1</v>
      </c>
      <c r="AV36" s="344">
        <v>0</v>
      </c>
      <c r="AW36" s="345"/>
      <c r="AX36" s="345"/>
      <c r="AY36" s="345">
        <v>3</v>
      </c>
      <c r="AZ36" s="345">
        <v>2</v>
      </c>
      <c r="BA36" s="345">
        <v>3</v>
      </c>
      <c r="BB36" s="345">
        <v>1</v>
      </c>
      <c r="BC36" s="345"/>
      <c r="BD36" s="345"/>
      <c r="BE36" s="345">
        <v>1</v>
      </c>
      <c r="BF36" s="345">
        <v>1</v>
      </c>
      <c r="BG36" s="345">
        <v>2</v>
      </c>
      <c r="BH36" s="345">
        <v>1</v>
      </c>
      <c r="BI36" s="311">
        <f t="shared" si="0"/>
        <v>9</v>
      </c>
      <c r="BJ36" s="311">
        <f t="shared" si="1"/>
        <v>5</v>
      </c>
      <c r="BK36" s="311">
        <f t="shared" si="2"/>
        <v>9</v>
      </c>
      <c r="BL36" s="311">
        <f t="shared" si="3"/>
        <v>5</v>
      </c>
      <c r="BM36" s="311">
        <f t="shared" si="4"/>
        <v>9</v>
      </c>
      <c r="BN36" s="311">
        <f t="shared" si="5"/>
        <v>5</v>
      </c>
      <c r="BO36" s="312" t="str">
        <f t="shared" si="6"/>
        <v>Mire</v>
      </c>
      <c r="BP36" s="312" t="str">
        <f t="shared" si="7"/>
        <v>Mire</v>
      </c>
      <c r="BQ36" s="312" t="str">
        <f t="shared" si="8"/>
        <v>Mire</v>
      </c>
      <c r="BR36" s="312" t="str">
        <f t="shared" si="9"/>
        <v>Mire</v>
      </c>
      <c r="BS36" s="312" t="str">
        <f t="shared" si="10"/>
        <v>Mire</v>
      </c>
      <c r="BT36" s="312" t="str">
        <f t="shared" si="11"/>
        <v>Mire</v>
      </c>
      <c r="BU36" s="248"/>
    </row>
    <row r="37" spans="1:73" s="249" customFormat="1" ht="14.1" customHeight="1">
      <c r="A37" s="250"/>
      <c r="B37" s="250"/>
      <c r="C37" s="291"/>
      <c r="D37" s="221" t="s">
        <v>595</v>
      </c>
      <c r="E37" s="221" t="s">
        <v>596</v>
      </c>
      <c r="F37" s="221" t="s">
        <v>678</v>
      </c>
      <c r="G37" s="221">
        <v>42</v>
      </c>
      <c r="H37" s="221" t="s">
        <v>870</v>
      </c>
      <c r="I37" s="221" t="s">
        <v>297</v>
      </c>
      <c r="J37" s="221" t="s">
        <v>297</v>
      </c>
      <c r="K37" s="221" t="s">
        <v>587</v>
      </c>
      <c r="L37" s="221" t="s">
        <v>587</v>
      </c>
      <c r="M37" s="222" t="s">
        <v>676</v>
      </c>
      <c r="N37" s="222" t="s">
        <v>353</v>
      </c>
      <c r="O37" s="222" t="s">
        <v>300</v>
      </c>
      <c r="P37" s="221" t="s">
        <v>811</v>
      </c>
      <c r="Q37" s="221" t="s">
        <v>303</v>
      </c>
      <c r="R37" s="221" t="s">
        <v>840</v>
      </c>
      <c r="S37" s="346">
        <f t="shared" si="12"/>
        <v>7</v>
      </c>
      <c r="T37" s="341">
        <f t="shared" si="12"/>
        <v>0</v>
      </c>
      <c r="U37" s="352">
        <v>1</v>
      </c>
      <c r="V37" s="352">
        <v>0</v>
      </c>
      <c r="W37" s="60"/>
      <c r="X37" s="60"/>
      <c r="Y37" s="60"/>
      <c r="Z37" s="60"/>
      <c r="AA37" s="353"/>
      <c r="AB37" s="353"/>
      <c r="AC37" s="353">
        <v>7</v>
      </c>
      <c r="AD37" s="353">
        <v>0</v>
      </c>
      <c r="AE37" s="344"/>
      <c r="AF37" s="344"/>
      <c r="AG37" s="344"/>
      <c r="AH37" s="344"/>
      <c r="AI37" s="344">
        <v>2</v>
      </c>
      <c r="AJ37" s="344">
        <v>0</v>
      </c>
      <c r="AK37" s="344"/>
      <c r="AL37" s="344"/>
      <c r="AM37" s="344">
        <v>3</v>
      </c>
      <c r="AN37" s="344">
        <v>0</v>
      </c>
      <c r="AO37" s="344"/>
      <c r="AP37" s="344"/>
      <c r="AQ37" s="344">
        <v>2</v>
      </c>
      <c r="AR37" s="344">
        <v>0</v>
      </c>
      <c r="AS37" s="344"/>
      <c r="AT37" s="344"/>
      <c r="AU37" s="344"/>
      <c r="AV37" s="344"/>
      <c r="AW37" s="345"/>
      <c r="AX37" s="345"/>
      <c r="AY37" s="345">
        <v>2</v>
      </c>
      <c r="AZ37" s="345">
        <v>0</v>
      </c>
      <c r="BA37" s="345">
        <v>3</v>
      </c>
      <c r="BB37" s="345">
        <v>0</v>
      </c>
      <c r="BC37" s="345"/>
      <c r="BD37" s="345"/>
      <c r="BE37" s="345"/>
      <c r="BF37" s="345"/>
      <c r="BG37" s="345">
        <v>2</v>
      </c>
      <c r="BH37" s="345">
        <v>0</v>
      </c>
      <c r="BI37" s="311">
        <f t="shared" si="0"/>
        <v>7</v>
      </c>
      <c r="BJ37" s="311">
        <f t="shared" si="1"/>
        <v>0</v>
      </c>
      <c r="BK37" s="311">
        <f t="shared" si="2"/>
        <v>7</v>
      </c>
      <c r="BL37" s="311">
        <f t="shared" si="3"/>
        <v>0</v>
      </c>
      <c r="BM37" s="311">
        <f t="shared" si="4"/>
        <v>7</v>
      </c>
      <c r="BN37" s="311">
        <f t="shared" si="5"/>
        <v>0</v>
      </c>
      <c r="BO37" s="312" t="str">
        <f t="shared" si="6"/>
        <v>Mire</v>
      </c>
      <c r="BP37" s="312" t="str">
        <f t="shared" si="7"/>
        <v>Mire</v>
      </c>
      <c r="BQ37" s="312" t="str">
        <f t="shared" si="8"/>
        <v>Mire</v>
      </c>
      <c r="BR37" s="312" t="str">
        <f t="shared" si="9"/>
        <v>Mire</v>
      </c>
      <c r="BS37" s="312" t="str">
        <f t="shared" si="10"/>
        <v>Mire</v>
      </c>
      <c r="BT37" s="312" t="str">
        <f t="shared" si="11"/>
        <v>Mire</v>
      </c>
      <c r="BU37" s="248"/>
    </row>
    <row r="38" spans="1:73" s="249" customFormat="1" ht="14.1" customHeight="1">
      <c r="A38" s="250"/>
      <c r="B38" s="250"/>
      <c r="C38" s="291"/>
      <c r="D38" s="221" t="s">
        <v>591</v>
      </c>
      <c r="E38" s="221" t="s">
        <v>853</v>
      </c>
      <c r="F38" s="221" t="s">
        <v>678</v>
      </c>
      <c r="G38" s="221">
        <v>61</v>
      </c>
      <c r="H38" s="221" t="s">
        <v>870</v>
      </c>
      <c r="I38" s="221" t="s">
        <v>297</v>
      </c>
      <c r="J38" s="221" t="s">
        <v>297</v>
      </c>
      <c r="K38" s="221" t="s">
        <v>587</v>
      </c>
      <c r="L38" s="221" t="s">
        <v>588</v>
      </c>
      <c r="M38" s="222" t="s">
        <v>676</v>
      </c>
      <c r="N38" s="222" t="s">
        <v>353</v>
      </c>
      <c r="O38" s="222" t="s">
        <v>300</v>
      </c>
      <c r="P38" s="221" t="s">
        <v>811</v>
      </c>
      <c r="Q38" s="221" t="s">
        <v>303</v>
      </c>
      <c r="R38" s="221" t="s">
        <v>840</v>
      </c>
      <c r="S38" s="346">
        <f t="shared" si="12"/>
        <v>7</v>
      </c>
      <c r="T38" s="341">
        <f t="shared" si="12"/>
        <v>3</v>
      </c>
      <c r="U38" s="352">
        <v>1</v>
      </c>
      <c r="V38" s="352">
        <v>0</v>
      </c>
      <c r="W38" s="60"/>
      <c r="X38" s="60"/>
      <c r="Y38" s="60"/>
      <c r="Z38" s="60"/>
      <c r="AA38" s="353"/>
      <c r="AB38" s="353"/>
      <c r="AC38" s="353">
        <v>7</v>
      </c>
      <c r="AD38" s="353">
        <v>3</v>
      </c>
      <c r="AE38" s="344"/>
      <c r="AF38" s="344"/>
      <c r="AG38" s="344"/>
      <c r="AH38" s="344"/>
      <c r="AI38" s="344"/>
      <c r="AJ38" s="344"/>
      <c r="AK38" s="344">
        <v>1</v>
      </c>
      <c r="AL38" s="344">
        <v>1</v>
      </c>
      <c r="AM38" s="344">
        <v>3</v>
      </c>
      <c r="AN38" s="344">
        <v>2</v>
      </c>
      <c r="AO38" s="344"/>
      <c r="AP38" s="344"/>
      <c r="AQ38" s="344">
        <v>1</v>
      </c>
      <c r="AR38" s="344">
        <v>0</v>
      </c>
      <c r="AS38" s="344">
        <v>1</v>
      </c>
      <c r="AT38" s="344">
        <v>0</v>
      </c>
      <c r="AU38" s="344">
        <v>1</v>
      </c>
      <c r="AV38" s="344">
        <v>0</v>
      </c>
      <c r="AW38" s="345"/>
      <c r="AX38" s="345"/>
      <c r="AY38" s="345">
        <v>1</v>
      </c>
      <c r="AZ38" s="345">
        <v>1</v>
      </c>
      <c r="BA38" s="345">
        <v>2</v>
      </c>
      <c r="BB38" s="345">
        <v>2</v>
      </c>
      <c r="BC38" s="345">
        <v>1</v>
      </c>
      <c r="BD38" s="345">
        <v>0</v>
      </c>
      <c r="BE38" s="345"/>
      <c r="BF38" s="345"/>
      <c r="BG38" s="345">
        <v>3</v>
      </c>
      <c r="BH38" s="345">
        <v>0</v>
      </c>
      <c r="BI38" s="311">
        <f t="shared" si="0"/>
        <v>7</v>
      </c>
      <c r="BJ38" s="311">
        <f t="shared" si="1"/>
        <v>3</v>
      </c>
      <c r="BK38" s="311">
        <f t="shared" si="2"/>
        <v>7</v>
      </c>
      <c r="BL38" s="311">
        <f t="shared" si="3"/>
        <v>3</v>
      </c>
      <c r="BM38" s="311">
        <f t="shared" si="4"/>
        <v>7</v>
      </c>
      <c r="BN38" s="311">
        <f t="shared" si="5"/>
        <v>3</v>
      </c>
      <c r="BO38" s="312" t="str">
        <f t="shared" si="6"/>
        <v>Mire</v>
      </c>
      <c r="BP38" s="312" t="str">
        <f t="shared" si="7"/>
        <v>Mire</v>
      </c>
      <c r="BQ38" s="312" t="str">
        <f t="shared" si="8"/>
        <v>Mire</v>
      </c>
      <c r="BR38" s="312" t="str">
        <f t="shared" si="9"/>
        <v>Mire</v>
      </c>
      <c r="BS38" s="312" t="str">
        <f t="shared" si="10"/>
        <v>Mire</v>
      </c>
      <c r="BT38" s="312" t="str">
        <f t="shared" si="11"/>
        <v>Mire</v>
      </c>
      <c r="BU38" s="248"/>
    </row>
    <row r="39" spans="1:73" s="249" customFormat="1" ht="14.1" customHeight="1">
      <c r="C39" s="314"/>
      <c r="D39" s="221" t="s">
        <v>692</v>
      </c>
      <c r="E39" s="264" t="s">
        <v>482</v>
      </c>
      <c r="F39" s="222" t="s">
        <v>678</v>
      </c>
      <c r="G39" s="265">
        <v>55</v>
      </c>
      <c r="H39" s="222" t="s">
        <v>870</v>
      </c>
      <c r="I39" s="222" t="s">
        <v>297</v>
      </c>
      <c r="J39" s="222" t="s">
        <v>297</v>
      </c>
      <c r="K39" s="222" t="s">
        <v>483</v>
      </c>
      <c r="L39" s="222" t="s">
        <v>483</v>
      </c>
      <c r="M39" s="222" t="s">
        <v>676</v>
      </c>
      <c r="N39" s="222" t="s">
        <v>353</v>
      </c>
      <c r="O39" s="222" t="s">
        <v>300</v>
      </c>
      <c r="P39" s="221" t="s">
        <v>811</v>
      </c>
      <c r="Q39" s="221" t="s">
        <v>303</v>
      </c>
      <c r="R39" s="222" t="s">
        <v>840</v>
      </c>
      <c r="S39" s="346">
        <f t="shared" si="12"/>
        <v>10</v>
      </c>
      <c r="T39" s="341">
        <f t="shared" si="12"/>
        <v>3</v>
      </c>
      <c r="U39" s="352">
        <v>2</v>
      </c>
      <c r="V39" s="352">
        <v>0</v>
      </c>
      <c r="W39" s="60"/>
      <c r="X39" s="60"/>
      <c r="Y39" s="60">
        <v>2</v>
      </c>
      <c r="Z39" s="60">
        <v>1</v>
      </c>
      <c r="AA39" s="353"/>
      <c r="AB39" s="353"/>
      <c r="AC39" s="353">
        <v>10</v>
      </c>
      <c r="AD39" s="353">
        <v>3</v>
      </c>
      <c r="AE39" s="344"/>
      <c r="AF39" s="344"/>
      <c r="AG39" s="344"/>
      <c r="AH39" s="344"/>
      <c r="AI39" s="344">
        <v>3</v>
      </c>
      <c r="AJ39" s="344">
        <v>2</v>
      </c>
      <c r="AK39" s="344">
        <v>1</v>
      </c>
      <c r="AL39" s="344">
        <v>1</v>
      </c>
      <c r="AM39" s="344"/>
      <c r="AN39" s="344"/>
      <c r="AO39" s="344">
        <v>2</v>
      </c>
      <c r="AP39" s="344">
        <v>0</v>
      </c>
      <c r="AQ39" s="344">
        <v>1</v>
      </c>
      <c r="AR39" s="344">
        <v>0</v>
      </c>
      <c r="AS39" s="344">
        <v>2</v>
      </c>
      <c r="AT39" s="344">
        <v>0</v>
      </c>
      <c r="AU39" s="344">
        <v>1</v>
      </c>
      <c r="AV39" s="344">
        <v>0</v>
      </c>
      <c r="AW39" s="345">
        <v>1</v>
      </c>
      <c r="AX39" s="345">
        <v>1</v>
      </c>
      <c r="AY39" s="345">
        <v>3</v>
      </c>
      <c r="AZ39" s="345">
        <v>1</v>
      </c>
      <c r="BA39" s="345">
        <v>1</v>
      </c>
      <c r="BB39" s="345">
        <v>1</v>
      </c>
      <c r="BC39" s="345">
        <v>1</v>
      </c>
      <c r="BD39" s="345">
        <v>0</v>
      </c>
      <c r="BE39" s="345"/>
      <c r="BF39" s="345"/>
      <c r="BG39" s="345">
        <v>4</v>
      </c>
      <c r="BH39" s="345">
        <v>0</v>
      </c>
      <c r="BI39" s="311">
        <f t="shared" si="0"/>
        <v>10</v>
      </c>
      <c r="BJ39" s="311">
        <f t="shared" si="1"/>
        <v>3</v>
      </c>
      <c r="BK39" s="311">
        <f t="shared" si="2"/>
        <v>10</v>
      </c>
      <c r="BL39" s="311">
        <f t="shared" si="3"/>
        <v>3</v>
      </c>
      <c r="BM39" s="311">
        <f t="shared" si="4"/>
        <v>10</v>
      </c>
      <c r="BN39" s="311">
        <f t="shared" si="5"/>
        <v>3</v>
      </c>
      <c r="BO39" s="312" t="str">
        <f t="shared" si="6"/>
        <v>Mire</v>
      </c>
      <c r="BP39" s="312" t="str">
        <f t="shared" si="7"/>
        <v>Mire</v>
      </c>
      <c r="BQ39" s="312" t="str">
        <f t="shared" si="8"/>
        <v>Mire</v>
      </c>
      <c r="BR39" s="312" t="str">
        <f t="shared" si="9"/>
        <v>Mire</v>
      </c>
      <c r="BS39" s="312" t="str">
        <f t="shared" si="10"/>
        <v>Mire</v>
      </c>
      <c r="BT39" s="312" t="str">
        <f t="shared" si="11"/>
        <v>Mire</v>
      </c>
      <c r="BU39" s="248"/>
    </row>
    <row r="40" spans="1:73" s="249" customFormat="1" ht="14.1" customHeight="1">
      <c r="C40" s="314"/>
      <c r="D40" s="221" t="s">
        <v>438</v>
      </c>
      <c r="E40" s="264" t="s">
        <v>439</v>
      </c>
      <c r="F40" s="222" t="s">
        <v>678</v>
      </c>
      <c r="G40" s="265">
        <v>42</v>
      </c>
      <c r="H40" s="222" t="s">
        <v>870</v>
      </c>
      <c r="I40" s="222" t="s">
        <v>297</v>
      </c>
      <c r="J40" s="222" t="s">
        <v>297</v>
      </c>
      <c r="K40" s="222" t="s">
        <v>854</v>
      </c>
      <c r="L40" s="222" t="s">
        <v>854</v>
      </c>
      <c r="M40" s="222" t="s">
        <v>676</v>
      </c>
      <c r="N40" s="222" t="s">
        <v>299</v>
      </c>
      <c r="O40" s="222" t="s">
        <v>300</v>
      </c>
      <c r="P40" s="221" t="s">
        <v>811</v>
      </c>
      <c r="Q40" s="221" t="s">
        <v>303</v>
      </c>
      <c r="R40" s="222" t="s">
        <v>840</v>
      </c>
      <c r="S40" s="346">
        <f t="shared" si="12"/>
        <v>9</v>
      </c>
      <c r="T40" s="341">
        <f t="shared" si="12"/>
        <v>8</v>
      </c>
      <c r="U40" s="352">
        <v>2</v>
      </c>
      <c r="V40" s="352">
        <v>1</v>
      </c>
      <c r="W40" s="60"/>
      <c r="X40" s="60"/>
      <c r="Y40" s="60"/>
      <c r="Z40" s="60"/>
      <c r="AA40" s="353"/>
      <c r="AB40" s="353"/>
      <c r="AC40" s="353">
        <v>9</v>
      </c>
      <c r="AD40" s="353">
        <v>8</v>
      </c>
      <c r="AE40" s="344"/>
      <c r="AF40" s="344"/>
      <c r="AG40" s="344">
        <v>2</v>
      </c>
      <c r="AH40" s="344">
        <v>2</v>
      </c>
      <c r="AI40" s="344">
        <v>2</v>
      </c>
      <c r="AJ40" s="344">
        <v>2</v>
      </c>
      <c r="AK40" s="344">
        <v>3</v>
      </c>
      <c r="AL40" s="344">
        <v>3</v>
      </c>
      <c r="AM40" s="344">
        <v>1</v>
      </c>
      <c r="AN40" s="344">
        <v>0</v>
      </c>
      <c r="AO40" s="344"/>
      <c r="AP40" s="344"/>
      <c r="AQ40" s="344">
        <v>1</v>
      </c>
      <c r="AR40" s="344">
        <v>1</v>
      </c>
      <c r="AS40" s="344"/>
      <c r="AT40" s="344"/>
      <c r="AU40" s="344"/>
      <c r="AV40" s="344"/>
      <c r="AW40" s="345">
        <v>1</v>
      </c>
      <c r="AX40" s="345">
        <v>1</v>
      </c>
      <c r="AY40" s="345">
        <v>4</v>
      </c>
      <c r="AZ40" s="345">
        <v>3</v>
      </c>
      <c r="BA40" s="345">
        <v>4</v>
      </c>
      <c r="BB40" s="345">
        <v>4</v>
      </c>
      <c r="BC40" s="345"/>
      <c r="BD40" s="345"/>
      <c r="BE40" s="345"/>
      <c r="BF40" s="345"/>
      <c r="BG40" s="345"/>
      <c r="BH40" s="345"/>
      <c r="BI40" s="311">
        <f t="shared" si="0"/>
        <v>9</v>
      </c>
      <c r="BJ40" s="311">
        <f t="shared" si="1"/>
        <v>8</v>
      </c>
      <c r="BK40" s="311">
        <f t="shared" si="2"/>
        <v>9</v>
      </c>
      <c r="BL40" s="311">
        <f t="shared" si="3"/>
        <v>8</v>
      </c>
      <c r="BM40" s="311">
        <f t="shared" si="4"/>
        <v>9</v>
      </c>
      <c r="BN40" s="311">
        <f t="shared" si="5"/>
        <v>8</v>
      </c>
      <c r="BO40" s="312" t="str">
        <f t="shared" si="6"/>
        <v>Mire</v>
      </c>
      <c r="BP40" s="312" t="str">
        <f t="shared" si="7"/>
        <v>Mire</v>
      </c>
      <c r="BQ40" s="312" t="str">
        <f t="shared" si="8"/>
        <v>Mire</v>
      </c>
      <c r="BR40" s="312" t="str">
        <f t="shared" si="9"/>
        <v>Mire</v>
      </c>
      <c r="BS40" s="312" t="str">
        <f t="shared" si="10"/>
        <v>Mire</v>
      </c>
      <c r="BT40" s="312" t="str">
        <f t="shared" si="11"/>
        <v>Mire</v>
      </c>
      <c r="BU40" s="248"/>
    </row>
    <row r="41" spans="1:73" s="249" customFormat="1" ht="14.1" customHeight="1">
      <c r="C41" s="314"/>
      <c r="D41" s="221" t="s">
        <v>690</v>
      </c>
      <c r="E41" s="264" t="s">
        <v>464</v>
      </c>
      <c r="F41" s="222" t="s">
        <v>678</v>
      </c>
      <c r="G41" s="265">
        <v>46</v>
      </c>
      <c r="H41" s="222" t="s">
        <v>870</v>
      </c>
      <c r="I41" s="222" t="s">
        <v>297</v>
      </c>
      <c r="J41" s="222" t="s">
        <v>297</v>
      </c>
      <c r="K41" s="222" t="s">
        <v>855</v>
      </c>
      <c r="L41" s="222" t="s">
        <v>466</v>
      </c>
      <c r="M41" s="222" t="s">
        <v>676</v>
      </c>
      <c r="N41" s="222" t="s">
        <v>353</v>
      </c>
      <c r="O41" s="222" t="s">
        <v>300</v>
      </c>
      <c r="P41" s="221" t="s">
        <v>811</v>
      </c>
      <c r="Q41" s="221" t="s">
        <v>303</v>
      </c>
      <c r="R41" s="222" t="s">
        <v>840</v>
      </c>
      <c r="S41" s="346">
        <f t="shared" si="12"/>
        <v>5</v>
      </c>
      <c r="T41" s="341">
        <f t="shared" si="12"/>
        <v>2</v>
      </c>
      <c r="U41" s="352">
        <v>1</v>
      </c>
      <c r="V41" s="352">
        <v>0</v>
      </c>
      <c r="W41" s="60"/>
      <c r="X41" s="60"/>
      <c r="Y41" s="60"/>
      <c r="Z41" s="60"/>
      <c r="AA41" s="353"/>
      <c r="AB41" s="353"/>
      <c r="AC41" s="353">
        <v>5</v>
      </c>
      <c r="AD41" s="353">
        <v>2</v>
      </c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>
        <v>2</v>
      </c>
      <c r="AP41" s="344">
        <v>0</v>
      </c>
      <c r="AQ41" s="344">
        <v>2</v>
      </c>
      <c r="AR41" s="344">
        <v>1</v>
      </c>
      <c r="AS41" s="344">
        <v>1</v>
      </c>
      <c r="AT41" s="344">
        <v>1</v>
      </c>
      <c r="AU41" s="344"/>
      <c r="AV41" s="344"/>
      <c r="AW41" s="345">
        <v>1</v>
      </c>
      <c r="AX41" s="345">
        <v>0</v>
      </c>
      <c r="AY41" s="345"/>
      <c r="AZ41" s="345"/>
      <c r="BA41" s="345"/>
      <c r="BB41" s="345"/>
      <c r="BC41" s="345"/>
      <c r="BD41" s="345"/>
      <c r="BE41" s="345">
        <v>1</v>
      </c>
      <c r="BF41" s="345">
        <v>0</v>
      </c>
      <c r="BG41" s="345">
        <v>3</v>
      </c>
      <c r="BH41" s="345">
        <v>2</v>
      </c>
      <c r="BI41" s="311">
        <f t="shared" si="0"/>
        <v>5</v>
      </c>
      <c r="BJ41" s="311">
        <f t="shared" si="1"/>
        <v>2</v>
      </c>
      <c r="BK41" s="311">
        <f t="shared" si="2"/>
        <v>5</v>
      </c>
      <c r="BL41" s="311">
        <f t="shared" si="3"/>
        <v>2</v>
      </c>
      <c r="BM41" s="311">
        <f t="shared" si="4"/>
        <v>5</v>
      </c>
      <c r="BN41" s="311">
        <f t="shared" si="5"/>
        <v>2</v>
      </c>
      <c r="BO41" s="312" t="str">
        <f t="shared" si="6"/>
        <v>Mire</v>
      </c>
      <c r="BP41" s="312" t="str">
        <f t="shared" si="7"/>
        <v>Mire</v>
      </c>
      <c r="BQ41" s="312" t="str">
        <f t="shared" si="8"/>
        <v>Mire</v>
      </c>
      <c r="BR41" s="312" t="str">
        <f t="shared" si="9"/>
        <v>Mire</v>
      </c>
      <c r="BS41" s="312" t="str">
        <f t="shared" si="10"/>
        <v>Mire</v>
      </c>
      <c r="BT41" s="312" t="str">
        <f t="shared" si="11"/>
        <v>Mire</v>
      </c>
      <c r="BU41" s="248"/>
    </row>
    <row r="42" spans="1:73" s="249" customFormat="1" ht="14.1" customHeight="1">
      <c r="C42" s="314"/>
      <c r="D42" s="221" t="s">
        <v>873</v>
      </c>
      <c r="E42" s="264" t="s">
        <v>658</v>
      </c>
      <c r="F42" s="222" t="s">
        <v>678</v>
      </c>
      <c r="G42" s="265">
        <v>61</v>
      </c>
      <c r="H42" s="222" t="s">
        <v>870</v>
      </c>
      <c r="I42" s="222" t="s">
        <v>297</v>
      </c>
      <c r="J42" s="222" t="s">
        <v>297</v>
      </c>
      <c r="K42" s="222" t="s">
        <v>807</v>
      </c>
      <c r="L42" s="222" t="s">
        <v>807</v>
      </c>
      <c r="M42" s="222" t="s">
        <v>298</v>
      </c>
      <c r="N42" s="222" t="s">
        <v>299</v>
      </c>
      <c r="O42" s="222" t="s">
        <v>874</v>
      </c>
      <c r="P42" s="221" t="s">
        <v>811</v>
      </c>
      <c r="Q42" s="221" t="s">
        <v>659</v>
      </c>
      <c r="R42" s="222" t="s">
        <v>840</v>
      </c>
      <c r="S42" s="346">
        <f t="shared" si="12"/>
        <v>36</v>
      </c>
      <c r="T42" s="341">
        <f t="shared" si="12"/>
        <v>24</v>
      </c>
      <c r="U42" s="352">
        <v>3</v>
      </c>
      <c r="V42" s="352">
        <v>1</v>
      </c>
      <c r="W42" s="60"/>
      <c r="X42" s="60"/>
      <c r="Y42" s="60"/>
      <c r="Z42" s="60">
        <v>6</v>
      </c>
      <c r="AA42" s="353"/>
      <c r="AB42" s="353"/>
      <c r="AC42" s="353">
        <v>36</v>
      </c>
      <c r="AD42" s="353">
        <v>24</v>
      </c>
      <c r="AE42" s="344">
        <v>2</v>
      </c>
      <c r="AF42" s="344">
        <v>1</v>
      </c>
      <c r="AG42" s="344">
        <v>14</v>
      </c>
      <c r="AH42" s="344">
        <v>7</v>
      </c>
      <c r="AI42" s="344">
        <v>7</v>
      </c>
      <c r="AJ42" s="344">
        <v>5</v>
      </c>
      <c r="AK42" s="344">
        <v>6</v>
      </c>
      <c r="AL42" s="344">
        <v>6</v>
      </c>
      <c r="AM42" s="344">
        <v>2</v>
      </c>
      <c r="AN42" s="344">
        <v>1</v>
      </c>
      <c r="AO42" s="344">
        <v>2</v>
      </c>
      <c r="AP42" s="344">
        <v>2</v>
      </c>
      <c r="AQ42" s="344">
        <v>1</v>
      </c>
      <c r="AR42" s="344">
        <v>1</v>
      </c>
      <c r="AS42" s="344"/>
      <c r="AT42" s="344"/>
      <c r="AU42" s="344">
        <v>2</v>
      </c>
      <c r="AV42" s="344">
        <v>1</v>
      </c>
      <c r="AW42" s="345">
        <v>15</v>
      </c>
      <c r="AX42" s="345">
        <v>8</v>
      </c>
      <c r="AY42" s="345">
        <v>8</v>
      </c>
      <c r="AZ42" s="345">
        <v>5</v>
      </c>
      <c r="BA42" s="345">
        <v>4</v>
      </c>
      <c r="BB42" s="345">
        <v>3</v>
      </c>
      <c r="BC42" s="345">
        <v>2</v>
      </c>
      <c r="BD42" s="345">
        <v>2</v>
      </c>
      <c r="BE42" s="345">
        <v>1</v>
      </c>
      <c r="BF42" s="345">
        <v>1</v>
      </c>
      <c r="BG42" s="345">
        <v>6</v>
      </c>
      <c r="BH42" s="345">
        <v>5</v>
      </c>
      <c r="BI42" s="311">
        <f t="shared" si="0"/>
        <v>36</v>
      </c>
      <c r="BJ42" s="311">
        <f t="shared" si="1"/>
        <v>24</v>
      </c>
      <c r="BK42" s="311">
        <f t="shared" si="2"/>
        <v>36</v>
      </c>
      <c r="BL42" s="311">
        <f t="shared" si="3"/>
        <v>24</v>
      </c>
      <c r="BM42" s="311">
        <f t="shared" si="4"/>
        <v>36</v>
      </c>
      <c r="BN42" s="311">
        <f t="shared" si="5"/>
        <v>24</v>
      </c>
      <c r="BO42" s="312" t="str">
        <f t="shared" si="6"/>
        <v>Mire</v>
      </c>
      <c r="BP42" s="312" t="str">
        <f t="shared" si="7"/>
        <v>Mire</v>
      </c>
      <c r="BQ42" s="312" t="str">
        <f t="shared" si="8"/>
        <v>Mire</v>
      </c>
      <c r="BR42" s="312" t="str">
        <f t="shared" si="9"/>
        <v>Mire</v>
      </c>
      <c r="BS42" s="312" t="str">
        <f t="shared" si="10"/>
        <v>Mire</v>
      </c>
      <c r="BT42" s="312" t="str">
        <f t="shared" si="11"/>
        <v>Mire</v>
      </c>
      <c r="BU42" s="248"/>
    </row>
    <row r="43" spans="1:73" s="249" customFormat="1" ht="14.1" customHeight="1">
      <c r="C43" s="314"/>
      <c r="D43" s="221" t="s">
        <v>858</v>
      </c>
      <c r="E43" s="264" t="s">
        <v>875</v>
      </c>
      <c r="F43" s="222" t="s">
        <v>678</v>
      </c>
      <c r="G43" s="265">
        <v>53</v>
      </c>
      <c r="H43" s="222" t="s">
        <v>870</v>
      </c>
      <c r="I43" s="222" t="s">
        <v>297</v>
      </c>
      <c r="J43" s="222" t="s">
        <v>297</v>
      </c>
      <c r="K43" s="222" t="s">
        <v>807</v>
      </c>
      <c r="L43" s="222" t="s">
        <v>807</v>
      </c>
      <c r="M43" s="222" t="s">
        <v>298</v>
      </c>
      <c r="N43" s="222" t="s">
        <v>299</v>
      </c>
      <c r="O43" s="222" t="s">
        <v>874</v>
      </c>
      <c r="P43" s="221" t="s">
        <v>811</v>
      </c>
      <c r="Q43" s="221" t="s">
        <v>303</v>
      </c>
      <c r="R43" s="222" t="s">
        <v>809</v>
      </c>
      <c r="S43" s="346">
        <f t="shared" si="12"/>
        <v>44</v>
      </c>
      <c r="T43" s="341">
        <f t="shared" si="12"/>
        <v>29</v>
      </c>
      <c r="U43" s="346">
        <v>3</v>
      </c>
      <c r="V43" s="346">
        <v>2</v>
      </c>
      <c r="W43" s="60"/>
      <c r="X43" s="60"/>
      <c r="Y43" s="60"/>
      <c r="Z43" s="60">
        <v>15</v>
      </c>
      <c r="AA43" s="354"/>
      <c r="AB43" s="354"/>
      <c r="AC43" s="354">
        <v>44</v>
      </c>
      <c r="AD43" s="354">
        <v>29</v>
      </c>
      <c r="AE43" s="355"/>
      <c r="AF43" s="355"/>
      <c r="AG43" s="355">
        <v>6</v>
      </c>
      <c r="AH43" s="355">
        <v>4</v>
      </c>
      <c r="AI43" s="355">
        <v>5</v>
      </c>
      <c r="AJ43" s="355">
        <v>4</v>
      </c>
      <c r="AK43" s="355">
        <v>6</v>
      </c>
      <c r="AL43" s="355">
        <v>5</v>
      </c>
      <c r="AM43" s="355">
        <v>5</v>
      </c>
      <c r="AN43" s="355">
        <v>4</v>
      </c>
      <c r="AO43" s="355">
        <v>5</v>
      </c>
      <c r="AP43" s="355">
        <v>3</v>
      </c>
      <c r="AQ43" s="355">
        <v>5</v>
      </c>
      <c r="AR43" s="355">
        <v>2</v>
      </c>
      <c r="AS43" s="355">
        <v>4</v>
      </c>
      <c r="AT43" s="355">
        <v>2</v>
      </c>
      <c r="AU43" s="355">
        <v>8</v>
      </c>
      <c r="AV43" s="355">
        <v>5</v>
      </c>
      <c r="AW43" s="356">
        <v>12</v>
      </c>
      <c r="AX43" s="356">
        <v>9</v>
      </c>
      <c r="AY43" s="356">
        <v>3</v>
      </c>
      <c r="AZ43" s="356">
        <v>2</v>
      </c>
      <c r="BA43" s="356">
        <v>4</v>
      </c>
      <c r="BB43" s="356">
        <v>3</v>
      </c>
      <c r="BC43" s="356">
        <v>3</v>
      </c>
      <c r="BD43" s="356">
        <v>2</v>
      </c>
      <c r="BE43" s="356">
        <v>5</v>
      </c>
      <c r="BF43" s="356">
        <v>4</v>
      </c>
      <c r="BG43" s="356">
        <v>17</v>
      </c>
      <c r="BH43" s="356">
        <v>9</v>
      </c>
      <c r="BI43" s="311">
        <f t="shared" si="0"/>
        <v>44</v>
      </c>
      <c r="BJ43" s="311">
        <f t="shared" si="1"/>
        <v>29</v>
      </c>
      <c r="BK43" s="311">
        <f t="shared" si="2"/>
        <v>44</v>
      </c>
      <c r="BL43" s="311">
        <f t="shared" si="3"/>
        <v>29</v>
      </c>
      <c r="BM43" s="311">
        <f t="shared" si="4"/>
        <v>44</v>
      </c>
      <c r="BN43" s="311">
        <f t="shared" si="5"/>
        <v>29</v>
      </c>
      <c r="BO43" s="312" t="str">
        <f t="shared" si="6"/>
        <v>Mire</v>
      </c>
      <c r="BP43" s="312" t="str">
        <f t="shared" si="7"/>
        <v>Mire</v>
      </c>
      <c r="BQ43" s="312" t="str">
        <f t="shared" si="8"/>
        <v>Mire</v>
      </c>
      <c r="BR43" s="312" t="str">
        <f t="shared" si="9"/>
        <v>Mire</v>
      </c>
      <c r="BS43" s="312" t="str">
        <f t="shared" si="10"/>
        <v>Mire</v>
      </c>
      <c r="BT43" s="312" t="str">
        <f t="shared" si="11"/>
        <v>Mire</v>
      </c>
      <c r="BU43" s="248"/>
    </row>
    <row r="44" spans="1:73" s="249" customFormat="1" ht="14.1" customHeight="1">
      <c r="C44" s="314"/>
      <c r="D44" s="221" t="s">
        <v>660</v>
      </c>
      <c r="E44" s="264" t="s">
        <v>876</v>
      </c>
      <c r="F44" s="222" t="s">
        <v>678</v>
      </c>
      <c r="G44" s="265">
        <v>36</v>
      </c>
      <c r="H44" s="222" t="s">
        <v>870</v>
      </c>
      <c r="I44" s="222" t="s">
        <v>297</v>
      </c>
      <c r="J44" s="222" t="s">
        <v>297</v>
      </c>
      <c r="K44" s="222" t="s">
        <v>807</v>
      </c>
      <c r="L44" s="222" t="s">
        <v>807</v>
      </c>
      <c r="M44" s="222" t="s">
        <v>298</v>
      </c>
      <c r="N44" s="222" t="s">
        <v>299</v>
      </c>
      <c r="O44" s="222" t="s">
        <v>874</v>
      </c>
      <c r="P44" s="221" t="s">
        <v>811</v>
      </c>
      <c r="Q44" s="221" t="s">
        <v>303</v>
      </c>
      <c r="R44" s="222" t="s">
        <v>840</v>
      </c>
      <c r="S44" s="346">
        <f t="shared" si="12"/>
        <v>29</v>
      </c>
      <c r="T44" s="341">
        <f t="shared" si="12"/>
        <v>16</v>
      </c>
      <c r="U44" s="346">
        <v>3</v>
      </c>
      <c r="V44" s="346">
        <v>1</v>
      </c>
      <c r="W44" s="60"/>
      <c r="X44" s="60"/>
      <c r="Y44" s="60"/>
      <c r="Z44" s="60">
        <v>2</v>
      </c>
      <c r="AA44" s="354"/>
      <c r="AB44" s="354"/>
      <c r="AC44" s="354">
        <v>29</v>
      </c>
      <c r="AD44" s="354">
        <v>16</v>
      </c>
      <c r="AE44" s="355">
        <v>4</v>
      </c>
      <c r="AF44" s="355">
        <v>1</v>
      </c>
      <c r="AG44" s="355">
        <v>4</v>
      </c>
      <c r="AH44" s="355">
        <v>3</v>
      </c>
      <c r="AI44" s="355">
        <v>7</v>
      </c>
      <c r="AJ44" s="355">
        <v>5</v>
      </c>
      <c r="AK44" s="355">
        <v>4</v>
      </c>
      <c r="AL44" s="355">
        <v>0</v>
      </c>
      <c r="AM44" s="355">
        <v>5</v>
      </c>
      <c r="AN44" s="355">
        <v>3</v>
      </c>
      <c r="AO44" s="355">
        <v>1</v>
      </c>
      <c r="AP44" s="355">
        <v>0</v>
      </c>
      <c r="AQ44" s="355">
        <v>4</v>
      </c>
      <c r="AR44" s="355">
        <v>4</v>
      </c>
      <c r="AS44" s="355"/>
      <c r="AT44" s="355"/>
      <c r="AU44" s="355"/>
      <c r="AV44" s="355"/>
      <c r="AW44" s="356">
        <v>10</v>
      </c>
      <c r="AX44" s="356">
        <v>5</v>
      </c>
      <c r="AY44" s="356">
        <v>8</v>
      </c>
      <c r="AZ44" s="356">
        <v>4</v>
      </c>
      <c r="BA44" s="356">
        <v>7</v>
      </c>
      <c r="BB44" s="356">
        <v>3</v>
      </c>
      <c r="BC44" s="356">
        <v>4</v>
      </c>
      <c r="BD44" s="356">
        <v>4</v>
      </c>
      <c r="BE44" s="356"/>
      <c r="BF44" s="356"/>
      <c r="BG44" s="356"/>
      <c r="BH44" s="356"/>
      <c r="BI44" s="311">
        <f t="shared" si="0"/>
        <v>29</v>
      </c>
      <c r="BJ44" s="311">
        <f t="shared" si="1"/>
        <v>16</v>
      </c>
      <c r="BK44" s="311">
        <f t="shared" si="2"/>
        <v>29</v>
      </c>
      <c r="BL44" s="311">
        <f t="shared" si="3"/>
        <v>16</v>
      </c>
      <c r="BM44" s="311">
        <f t="shared" si="4"/>
        <v>29</v>
      </c>
      <c r="BN44" s="311">
        <f t="shared" si="5"/>
        <v>16</v>
      </c>
      <c r="BO44" s="312" t="str">
        <f t="shared" si="6"/>
        <v>Mire</v>
      </c>
      <c r="BP44" s="312" t="str">
        <f t="shared" si="7"/>
        <v>Mire</v>
      </c>
      <c r="BQ44" s="312" t="str">
        <f t="shared" si="8"/>
        <v>Mire</v>
      </c>
      <c r="BR44" s="312" t="str">
        <f t="shared" si="9"/>
        <v>Mire</v>
      </c>
      <c r="BS44" s="312" t="str">
        <f t="shared" si="10"/>
        <v>Mire</v>
      </c>
      <c r="BT44" s="312" t="str">
        <f t="shared" si="11"/>
        <v>Mire</v>
      </c>
      <c r="BU44" s="248"/>
    </row>
    <row r="45" spans="1:73" s="249" customFormat="1" ht="14.1" customHeight="1">
      <c r="C45" s="314"/>
      <c r="D45" s="221" t="s">
        <v>860</v>
      </c>
      <c r="E45" s="264" t="s">
        <v>877</v>
      </c>
      <c r="F45" s="222" t="s">
        <v>869</v>
      </c>
      <c r="G45" s="265">
        <v>51</v>
      </c>
      <c r="H45" s="222" t="s">
        <v>870</v>
      </c>
      <c r="I45" s="222" t="s">
        <v>297</v>
      </c>
      <c r="J45" s="222" t="s">
        <v>297</v>
      </c>
      <c r="K45" s="222" t="s">
        <v>807</v>
      </c>
      <c r="L45" s="222" t="s">
        <v>807</v>
      </c>
      <c r="M45" s="222" t="s">
        <v>298</v>
      </c>
      <c r="N45" s="222" t="s">
        <v>299</v>
      </c>
      <c r="O45" s="222" t="s">
        <v>874</v>
      </c>
      <c r="P45" s="221" t="s">
        <v>811</v>
      </c>
      <c r="Q45" s="221" t="s">
        <v>303</v>
      </c>
      <c r="R45" s="222" t="s">
        <v>840</v>
      </c>
      <c r="S45" s="346">
        <f t="shared" si="12"/>
        <v>15</v>
      </c>
      <c r="T45" s="341">
        <f t="shared" si="12"/>
        <v>14</v>
      </c>
      <c r="U45" s="352">
        <v>2</v>
      </c>
      <c r="V45" s="352">
        <v>2</v>
      </c>
      <c r="W45" s="60"/>
      <c r="X45" s="60"/>
      <c r="Y45" s="60"/>
      <c r="Z45" s="60"/>
      <c r="AA45" s="353"/>
      <c r="AB45" s="353"/>
      <c r="AC45" s="353">
        <v>15</v>
      </c>
      <c r="AD45" s="353">
        <v>14</v>
      </c>
      <c r="AE45" s="344"/>
      <c r="AF45" s="344"/>
      <c r="AG45" s="344">
        <v>4</v>
      </c>
      <c r="AH45" s="344">
        <v>3</v>
      </c>
      <c r="AI45" s="344">
        <v>3</v>
      </c>
      <c r="AJ45" s="344">
        <v>3</v>
      </c>
      <c r="AK45" s="344">
        <v>3</v>
      </c>
      <c r="AL45" s="344">
        <v>3</v>
      </c>
      <c r="AM45" s="344">
        <v>3</v>
      </c>
      <c r="AN45" s="344">
        <v>3</v>
      </c>
      <c r="AO45" s="344">
        <v>1</v>
      </c>
      <c r="AP45" s="344">
        <v>1</v>
      </c>
      <c r="AQ45" s="344">
        <v>1</v>
      </c>
      <c r="AR45" s="344">
        <v>1</v>
      </c>
      <c r="AS45" s="344"/>
      <c r="AT45" s="344"/>
      <c r="AU45" s="344"/>
      <c r="AV45" s="344"/>
      <c r="AW45" s="345">
        <v>5</v>
      </c>
      <c r="AX45" s="345">
        <v>4</v>
      </c>
      <c r="AY45" s="345">
        <v>4</v>
      </c>
      <c r="AZ45" s="345">
        <v>4</v>
      </c>
      <c r="BA45" s="345">
        <v>3</v>
      </c>
      <c r="BB45" s="345">
        <v>3</v>
      </c>
      <c r="BC45" s="345">
        <v>1</v>
      </c>
      <c r="BD45" s="345">
        <v>1</v>
      </c>
      <c r="BE45" s="345"/>
      <c r="BF45" s="345"/>
      <c r="BG45" s="345">
        <v>2</v>
      </c>
      <c r="BH45" s="345">
        <v>2</v>
      </c>
      <c r="BI45" s="311">
        <f t="shared" si="0"/>
        <v>15</v>
      </c>
      <c r="BJ45" s="311">
        <f t="shared" si="1"/>
        <v>14</v>
      </c>
      <c r="BK45" s="311">
        <f t="shared" si="2"/>
        <v>15</v>
      </c>
      <c r="BL45" s="311">
        <f t="shared" si="3"/>
        <v>14</v>
      </c>
      <c r="BM45" s="311">
        <f t="shared" si="4"/>
        <v>15</v>
      </c>
      <c r="BN45" s="311">
        <f t="shared" si="5"/>
        <v>14</v>
      </c>
      <c r="BO45" s="312" t="str">
        <f t="shared" si="6"/>
        <v>Mire</v>
      </c>
      <c r="BP45" s="312" t="str">
        <f t="shared" si="7"/>
        <v>Mire</v>
      </c>
      <c r="BQ45" s="312" t="str">
        <f t="shared" si="8"/>
        <v>Mire</v>
      </c>
      <c r="BR45" s="312" t="str">
        <f t="shared" si="9"/>
        <v>Mire</v>
      </c>
      <c r="BS45" s="312" t="str">
        <f t="shared" si="10"/>
        <v>Mire</v>
      </c>
      <c r="BT45" s="312" t="str">
        <f t="shared" si="11"/>
        <v>Mire</v>
      </c>
      <c r="BU45" s="248"/>
    </row>
    <row r="46" spans="1:73" s="249" customFormat="1" ht="14.1" customHeight="1">
      <c r="C46" s="314"/>
      <c r="D46" s="221" t="s">
        <v>861</v>
      </c>
      <c r="E46" s="264" t="s">
        <v>862</v>
      </c>
      <c r="F46" s="222" t="s">
        <v>869</v>
      </c>
      <c r="G46" s="265">
        <v>58</v>
      </c>
      <c r="H46" s="222" t="s">
        <v>870</v>
      </c>
      <c r="I46" s="222" t="s">
        <v>297</v>
      </c>
      <c r="J46" s="222" t="s">
        <v>297</v>
      </c>
      <c r="K46" s="222" t="s">
        <v>807</v>
      </c>
      <c r="L46" s="222" t="s">
        <v>807</v>
      </c>
      <c r="M46" s="222" t="s">
        <v>298</v>
      </c>
      <c r="N46" s="222" t="s">
        <v>299</v>
      </c>
      <c r="O46" s="222" t="s">
        <v>874</v>
      </c>
      <c r="P46" s="221" t="s">
        <v>811</v>
      </c>
      <c r="Q46" s="221" t="s">
        <v>303</v>
      </c>
      <c r="R46" s="222" t="s">
        <v>809</v>
      </c>
      <c r="S46" s="346">
        <f t="shared" si="12"/>
        <v>8</v>
      </c>
      <c r="T46" s="341">
        <f t="shared" si="12"/>
        <v>6</v>
      </c>
      <c r="U46" s="352">
        <v>1</v>
      </c>
      <c r="V46" s="352">
        <v>1</v>
      </c>
      <c r="W46" s="60"/>
      <c r="X46" s="60"/>
      <c r="Y46" s="60"/>
      <c r="Z46" s="60">
        <v>9</v>
      </c>
      <c r="AA46" s="353">
        <v>1</v>
      </c>
      <c r="AB46" s="353">
        <v>1</v>
      </c>
      <c r="AC46" s="353">
        <v>7</v>
      </c>
      <c r="AD46" s="353">
        <v>5</v>
      </c>
      <c r="AE46" s="344">
        <v>1</v>
      </c>
      <c r="AF46" s="344">
        <v>1</v>
      </c>
      <c r="AG46" s="344">
        <v>2</v>
      </c>
      <c r="AH46" s="344">
        <v>2</v>
      </c>
      <c r="AI46" s="344">
        <v>1</v>
      </c>
      <c r="AJ46" s="344">
        <v>1</v>
      </c>
      <c r="AK46" s="344"/>
      <c r="AL46" s="344"/>
      <c r="AM46" s="344"/>
      <c r="AN46" s="344"/>
      <c r="AO46" s="344">
        <v>1</v>
      </c>
      <c r="AP46" s="344">
        <v>1</v>
      </c>
      <c r="AQ46" s="344"/>
      <c r="AR46" s="344"/>
      <c r="AS46" s="344">
        <v>2</v>
      </c>
      <c r="AT46" s="344">
        <v>1</v>
      </c>
      <c r="AU46" s="344">
        <v>1</v>
      </c>
      <c r="AV46" s="344">
        <v>0</v>
      </c>
      <c r="AW46" s="345">
        <v>3</v>
      </c>
      <c r="AX46" s="345">
        <v>3</v>
      </c>
      <c r="AY46" s="345">
        <v>2</v>
      </c>
      <c r="AZ46" s="345">
        <v>2</v>
      </c>
      <c r="BA46" s="345"/>
      <c r="BB46" s="345"/>
      <c r="BC46" s="345"/>
      <c r="BD46" s="345"/>
      <c r="BE46" s="345"/>
      <c r="BF46" s="345"/>
      <c r="BG46" s="345">
        <v>3</v>
      </c>
      <c r="BH46" s="345">
        <v>1</v>
      </c>
      <c r="BI46" s="311">
        <f t="shared" si="0"/>
        <v>8</v>
      </c>
      <c r="BJ46" s="311">
        <f t="shared" si="1"/>
        <v>6</v>
      </c>
      <c r="BK46" s="311">
        <f t="shared" si="2"/>
        <v>8</v>
      </c>
      <c r="BL46" s="311">
        <f t="shared" si="3"/>
        <v>6</v>
      </c>
      <c r="BM46" s="311">
        <f t="shared" si="4"/>
        <v>8</v>
      </c>
      <c r="BN46" s="311">
        <f t="shared" si="5"/>
        <v>6</v>
      </c>
      <c r="BO46" s="312" t="str">
        <f t="shared" si="6"/>
        <v>Mire</v>
      </c>
      <c r="BP46" s="312" t="str">
        <f t="shared" si="7"/>
        <v>Mire</v>
      </c>
      <c r="BQ46" s="312" t="str">
        <f t="shared" si="8"/>
        <v>Mire</v>
      </c>
      <c r="BR46" s="312" t="str">
        <f t="shared" si="9"/>
        <v>Mire</v>
      </c>
      <c r="BS46" s="312" t="str">
        <f t="shared" si="10"/>
        <v>Mire</v>
      </c>
      <c r="BT46" s="312" t="str">
        <f t="shared" si="11"/>
        <v>Mire</v>
      </c>
      <c r="BU46" s="248"/>
    </row>
    <row r="47" spans="1:73" s="249" customFormat="1" ht="14.1" customHeight="1">
      <c r="C47" s="314"/>
      <c r="D47" s="221" t="s">
        <v>863</v>
      </c>
      <c r="E47" s="264" t="s">
        <v>669</v>
      </c>
      <c r="F47" s="222" t="s">
        <v>869</v>
      </c>
      <c r="G47" s="265">
        <v>47</v>
      </c>
      <c r="H47" s="222" t="s">
        <v>870</v>
      </c>
      <c r="I47" s="222" t="s">
        <v>297</v>
      </c>
      <c r="J47" s="222" t="s">
        <v>297</v>
      </c>
      <c r="K47" s="222" t="s">
        <v>807</v>
      </c>
      <c r="L47" s="222" t="s">
        <v>807</v>
      </c>
      <c r="M47" s="222" t="s">
        <v>298</v>
      </c>
      <c r="N47" s="222" t="s">
        <v>299</v>
      </c>
      <c r="O47" s="222" t="s">
        <v>874</v>
      </c>
      <c r="P47" s="221" t="s">
        <v>811</v>
      </c>
      <c r="Q47" s="221" t="s">
        <v>303</v>
      </c>
      <c r="R47" s="222" t="s">
        <v>840</v>
      </c>
      <c r="S47" s="346">
        <f t="shared" si="12"/>
        <v>10</v>
      </c>
      <c r="T47" s="341">
        <f t="shared" si="12"/>
        <v>9</v>
      </c>
      <c r="U47" s="352">
        <v>1</v>
      </c>
      <c r="V47" s="352">
        <v>1</v>
      </c>
      <c r="W47" s="60"/>
      <c r="X47" s="60"/>
      <c r="Y47" s="60"/>
      <c r="Z47" s="60"/>
      <c r="AA47" s="353"/>
      <c r="AB47" s="353"/>
      <c r="AC47" s="353">
        <v>10</v>
      </c>
      <c r="AD47" s="353">
        <v>9</v>
      </c>
      <c r="AE47" s="344"/>
      <c r="AF47" s="344"/>
      <c r="AG47" s="344">
        <v>3</v>
      </c>
      <c r="AH47" s="344">
        <v>3</v>
      </c>
      <c r="AI47" s="344"/>
      <c r="AJ47" s="344"/>
      <c r="AK47" s="344">
        <v>2</v>
      </c>
      <c r="AL47" s="344">
        <v>2</v>
      </c>
      <c r="AM47" s="344"/>
      <c r="AN47" s="344"/>
      <c r="AO47" s="344">
        <v>2</v>
      </c>
      <c r="AP47" s="344">
        <v>2</v>
      </c>
      <c r="AQ47" s="344"/>
      <c r="AR47" s="344"/>
      <c r="AS47" s="344"/>
      <c r="AT47" s="344"/>
      <c r="AU47" s="344">
        <v>3</v>
      </c>
      <c r="AV47" s="344">
        <v>2</v>
      </c>
      <c r="AW47" s="345">
        <v>5</v>
      </c>
      <c r="AX47" s="345">
        <v>5</v>
      </c>
      <c r="AY47" s="345">
        <v>2</v>
      </c>
      <c r="AZ47" s="345">
        <v>2</v>
      </c>
      <c r="BA47" s="345"/>
      <c r="BB47" s="345"/>
      <c r="BC47" s="345"/>
      <c r="BD47" s="345"/>
      <c r="BE47" s="345"/>
      <c r="BF47" s="345"/>
      <c r="BG47" s="345">
        <v>3</v>
      </c>
      <c r="BH47" s="345">
        <v>2</v>
      </c>
      <c r="BI47" s="311">
        <f t="shared" si="0"/>
        <v>10</v>
      </c>
      <c r="BJ47" s="311">
        <f t="shared" si="1"/>
        <v>9</v>
      </c>
      <c r="BK47" s="311">
        <f t="shared" si="2"/>
        <v>10</v>
      </c>
      <c r="BL47" s="311">
        <f t="shared" si="3"/>
        <v>9</v>
      </c>
      <c r="BM47" s="311">
        <f t="shared" si="4"/>
        <v>10</v>
      </c>
      <c r="BN47" s="311">
        <f t="shared" si="5"/>
        <v>9</v>
      </c>
      <c r="BO47" s="312" t="str">
        <f t="shared" si="6"/>
        <v>Mire</v>
      </c>
      <c r="BP47" s="312" t="str">
        <f t="shared" si="7"/>
        <v>Mire</v>
      </c>
      <c r="BQ47" s="312" t="str">
        <f t="shared" si="8"/>
        <v>Mire</v>
      </c>
      <c r="BR47" s="312" t="str">
        <f t="shared" si="9"/>
        <v>Mire</v>
      </c>
      <c r="BS47" s="312" t="str">
        <f t="shared" si="10"/>
        <v>Mire</v>
      </c>
      <c r="BT47" s="312" t="str">
        <f t="shared" si="11"/>
        <v>Mire</v>
      </c>
      <c r="BU47" s="248"/>
    </row>
    <row r="48" spans="1:73" s="249" customFormat="1" ht="14.1" customHeight="1">
      <c r="C48" s="314"/>
      <c r="D48" s="221" t="s">
        <v>700</v>
      </c>
      <c r="E48" s="264" t="s">
        <v>864</v>
      </c>
      <c r="F48" s="222" t="s">
        <v>869</v>
      </c>
      <c r="G48" s="265">
        <v>68</v>
      </c>
      <c r="H48" s="222" t="s">
        <v>870</v>
      </c>
      <c r="I48" s="222" t="s">
        <v>297</v>
      </c>
      <c r="J48" s="222" t="s">
        <v>297</v>
      </c>
      <c r="K48" s="222" t="s">
        <v>807</v>
      </c>
      <c r="L48" s="222" t="s">
        <v>807</v>
      </c>
      <c r="M48" s="222" t="s">
        <v>298</v>
      </c>
      <c r="N48" s="222" t="s">
        <v>299</v>
      </c>
      <c r="O48" s="222" t="s">
        <v>874</v>
      </c>
      <c r="P48" s="221" t="s">
        <v>811</v>
      </c>
      <c r="Q48" s="221" t="s">
        <v>303</v>
      </c>
      <c r="R48" s="222" t="s">
        <v>840</v>
      </c>
      <c r="S48" s="346">
        <f t="shared" si="12"/>
        <v>10</v>
      </c>
      <c r="T48" s="341">
        <f t="shared" si="12"/>
        <v>7</v>
      </c>
      <c r="U48" s="352">
        <v>1</v>
      </c>
      <c r="V48" s="352">
        <v>0</v>
      </c>
      <c r="W48" s="60"/>
      <c r="X48" s="60"/>
      <c r="Y48" s="60"/>
      <c r="Z48" s="60">
        <v>1</v>
      </c>
      <c r="AA48" s="353"/>
      <c r="AB48" s="353"/>
      <c r="AC48" s="353">
        <v>10</v>
      </c>
      <c r="AD48" s="353">
        <v>7</v>
      </c>
      <c r="AE48" s="344"/>
      <c r="AF48" s="344"/>
      <c r="AG48" s="344"/>
      <c r="AH48" s="344"/>
      <c r="AI48" s="344"/>
      <c r="AJ48" s="344"/>
      <c r="AK48" s="344"/>
      <c r="AL48" s="344"/>
      <c r="AM48" s="344">
        <v>2</v>
      </c>
      <c r="AN48" s="344">
        <v>2</v>
      </c>
      <c r="AO48" s="344">
        <v>4</v>
      </c>
      <c r="AP48" s="344">
        <v>3</v>
      </c>
      <c r="AQ48" s="344">
        <v>2</v>
      </c>
      <c r="AR48" s="344">
        <v>1</v>
      </c>
      <c r="AS48" s="344"/>
      <c r="AT48" s="344"/>
      <c r="AU48" s="344">
        <v>2</v>
      </c>
      <c r="AV48" s="344">
        <v>1</v>
      </c>
      <c r="AW48" s="345"/>
      <c r="AX48" s="345"/>
      <c r="AY48" s="345"/>
      <c r="AZ48" s="345"/>
      <c r="BA48" s="345">
        <v>2</v>
      </c>
      <c r="BB48" s="345">
        <v>2</v>
      </c>
      <c r="BC48" s="345">
        <v>4</v>
      </c>
      <c r="BD48" s="345">
        <v>3</v>
      </c>
      <c r="BE48" s="345">
        <v>2</v>
      </c>
      <c r="BF48" s="345">
        <v>2</v>
      </c>
      <c r="BG48" s="345">
        <v>2</v>
      </c>
      <c r="BH48" s="345">
        <v>0</v>
      </c>
      <c r="BI48" s="311">
        <f t="shared" si="0"/>
        <v>10</v>
      </c>
      <c r="BJ48" s="311">
        <f t="shared" si="1"/>
        <v>7</v>
      </c>
      <c r="BK48" s="311">
        <f t="shared" si="2"/>
        <v>10</v>
      </c>
      <c r="BL48" s="311">
        <f t="shared" si="3"/>
        <v>7</v>
      </c>
      <c r="BM48" s="311">
        <f t="shared" si="4"/>
        <v>10</v>
      </c>
      <c r="BN48" s="311">
        <f t="shared" si="5"/>
        <v>7</v>
      </c>
      <c r="BO48" s="312" t="str">
        <f t="shared" si="6"/>
        <v>Mire</v>
      </c>
      <c r="BP48" s="312" t="str">
        <f t="shared" si="7"/>
        <v>Mire</v>
      </c>
      <c r="BQ48" s="312" t="str">
        <f t="shared" si="8"/>
        <v>Mire</v>
      </c>
      <c r="BR48" s="312" t="str">
        <f t="shared" si="9"/>
        <v>Mire</v>
      </c>
      <c r="BS48" s="312" t="str">
        <f t="shared" si="10"/>
        <v>Mire</v>
      </c>
      <c r="BT48" s="312" t="str">
        <f t="shared" si="11"/>
        <v>Mire</v>
      </c>
      <c r="BU48" s="248"/>
    </row>
    <row r="49" spans="3:73" s="249" customFormat="1" ht="14.1" customHeight="1">
      <c r="C49" s="314"/>
      <c r="D49" s="221" t="s">
        <v>865</v>
      </c>
      <c r="E49" s="264" t="s">
        <v>866</v>
      </c>
      <c r="F49" s="222" t="s">
        <v>869</v>
      </c>
      <c r="G49" s="265">
        <v>53</v>
      </c>
      <c r="H49" s="222" t="s">
        <v>870</v>
      </c>
      <c r="I49" s="222" t="s">
        <v>297</v>
      </c>
      <c r="J49" s="222" t="s">
        <v>297</v>
      </c>
      <c r="K49" s="222" t="s">
        <v>807</v>
      </c>
      <c r="L49" s="222" t="s">
        <v>807</v>
      </c>
      <c r="M49" s="222" t="s">
        <v>298</v>
      </c>
      <c r="N49" s="222" t="s">
        <v>299</v>
      </c>
      <c r="O49" s="222" t="s">
        <v>874</v>
      </c>
      <c r="P49" s="221" t="s">
        <v>826</v>
      </c>
      <c r="Q49" s="221" t="s">
        <v>867</v>
      </c>
      <c r="R49" s="222" t="s">
        <v>840</v>
      </c>
      <c r="S49" s="346">
        <f t="shared" si="12"/>
        <v>34</v>
      </c>
      <c r="T49" s="341">
        <f t="shared" si="12"/>
        <v>19</v>
      </c>
      <c r="U49" s="352">
        <v>1</v>
      </c>
      <c r="V49" s="352">
        <v>0</v>
      </c>
      <c r="W49" s="60"/>
      <c r="X49" s="60"/>
      <c r="Y49" s="60"/>
      <c r="Z49" s="60">
        <v>4</v>
      </c>
      <c r="AA49" s="353"/>
      <c r="AB49" s="353"/>
      <c r="AC49" s="353">
        <v>34</v>
      </c>
      <c r="AD49" s="353">
        <v>19</v>
      </c>
      <c r="AE49" s="344"/>
      <c r="AF49" s="344"/>
      <c r="AG49" s="344">
        <v>4</v>
      </c>
      <c r="AH49" s="344">
        <v>3</v>
      </c>
      <c r="AI49" s="344">
        <v>4</v>
      </c>
      <c r="AJ49" s="344">
        <v>3</v>
      </c>
      <c r="AK49" s="344">
        <v>3</v>
      </c>
      <c r="AL49" s="344">
        <v>1</v>
      </c>
      <c r="AM49" s="344">
        <v>3</v>
      </c>
      <c r="AN49" s="344">
        <v>2</v>
      </c>
      <c r="AO49" s="344">
        <v>4</v>
      </c>
      <c r="AP49" s="344">
        <v>2</v>
      </c>
      <c r="AQ49" s="344">
        <v>5</v>
      </c>
      <c r="AR49" s="344">
        <v>3</v>
      </c>
      <c r="AS49" s="344">
        <v>10</v>
      </c>
      <c r="AT49" s="344">
        <v>5</v>
      </c>
      <c r="AU49" s="344">
        <v>1</v>
      </c>
      <c r="AV49" s="344">
        <v>0</v>
      </c>
      <c r="AW49" s="345">
        <v>1</v>
      </c>
      <c r="AX49" s="345">
        <v>0</v>
      </c>
      <c r="AY49" s="345">
        <v>7</v>
      </c>
      <c r="AZ49" s="345">
        <v>6</v>
      </c>
      <c r="BA49" s="345">
        <v>11</v>
      </c>
      <c r="BB49" s="345">
        <v>6</v>
      </c>
      <c r="BC49" s="345">
        <v>7</v>
      </c>
      <c r="BD49" s="345">
        <v>5</v>
      </c>
      <c r="BE49" s="345">
        <v>4</v>
      </c>
      <c r="BF49" s="345">
        <v>1</v>
      </c>
      <c r="BG49" s="345">
        <v>4</v>
      </c>
      <c r="BH49" s="345">
        <v>1</v>
      </c>
      <c r="BI49" s="311">
        <f t="shared" si="0"/>
        <v>34</v>
      </c>
      <c r="BJ49" s="311">
        <f t="shared" si="1"/>
        <v>19</v>
      </c>
      <c r="BK49" s="311">
        <f t="shared" si="2"/>
        <v>34</v>
      </c>
      <c r="BL49" s="311">
        <f t="shared" si="3"/>
        <v>19</v>
      </c>
      <c r="BM49" s="311">
        <f t="shared" si="4"/>
        <v>34</v>
      </c>
      <c r="BN49" s="311">
        <f t="shared" si="5"/>
        <v>19</v>
      </c>
      <c r="BO49" s="312" t="str">
        <f t="shared" si="6"/>
        <v>Mire</v>
      </c>
      <c r="BP49" s="312" t="str">
        <f t="shared" si="7"/>
        <v>Mire</v>
      </c>
      <c r="BQ49" s="312" t="str">
        <f t="shared" si="8"/>
        <v>Mire</v>
      </c>
      <c r="BR49" s="312" t="str">
        <f t="shared" si="9"/>
        <v>Mire</v>
      </c>
      <c r="BS49" s="312" t="str">
        <f t="shared" si="10"/>
        <v>Mire</v>
      </c>
      <c r="BT49" s="312" t="str">
        <f t="shared" si="11"/>
        <v>Mire</v>
      </c>
      <c r="BU49" s="248"/>
    </row>
    <row r="50" spans="3:73" s="249" customFormat="1" ht="14.1" customHeight="1">
      <c r="C50" s="314"/>
      <c r="D50" s="221" t="s">
        <v>868</v>
      </c>
      <c r="E50" s="264" t="s">
        <v>647</v>
      </c>
      <c r="F50" s="222" t="s">
        <v>869</v>
      </c>
      <c r="G50" s="265">
        <v>54</v>
      </c>
      <c r="H50" s="222" t="s">
        <v>870</v>
      </c>
      <c r="I50" s="222" t="s">
        <v>297</v>
      </c>
      <c r="J50" s="222" t="s">
        <v>297</v>
      </c>
      <c r="K50" s="222" t="s">
        <v>807</v>
      </c>
      <c r="L50" s="222" t="s">
        <v>807</v>
      </c>
      <c r="M50" s="222" t="s">
        <v>298</v>
      </c>
      <c r="N50" s="222" t="s">
        <v>299</v>
      </c>
      <c r="O50" s="222" t="s">
        <v>874</v>
      </c>
      <c r="P50" s="221" t="s">
        <v>811</v>
      </c>
      <c r="Q50" s="221" t="s">
        <v>303</v>
      </c>
      <c r="R50" s="222" t="s">
        <v>840</v>
      </c>
      <c r="S50" s="346">
        <f t="shared" si="12"/>
        <v>7</v>
      </c>
      <c r="T50" s="341">
        <f t="shared" si="12"/>
        <v>5</v>
      </c>
      <c r="U50" s="352">
        <v>1</v>
      </c>
      <c r="V50" s="352">
        <v>1</v>
      </c>
      <c r="W50" s="60"/>
      <c r="X50" s="60"/>
      <c r="Y50" s="60"/>
      <c r="Z50" s="60"/>
      <c r="AA50" s="353"/>
      <c r="AB50" s="353"/>
      <c r="AC50" s="353">
        <v>7</v>
      </c>
      <c r="AD50" s="353">
        <v>5</v>
      </c>
      <c r="AE50" s="344"/>
      <c r="AF50" s="344"/>
      <c r="AG50" s="344">
        <v>1</v>
      </c>
      <c r="AH50" s="344">
        <v>0</v>
      </c>
      <c r="AI50" s="344"/>
      <c r="AJ50" s="344"/>
      <c r="AK50" s="344">
        <v>1</v>
      </c>
      <c r="AL50" s="344">
        <v>1</v>
      </c>
      <c r="AM50" s="344"/>
      <c r="AN50" s="344"/>
      <c r="AO50" s="344">
        <v>2</v>
      </c>
      <c r="AP50" s="344">
        <v>2</v>
      </c>
      <c r="AQ50" s="344"/>
      <c r="AR50" s="344"/>
      <c r="AS50" s="344">
        <v>2</v>
      </c>
      <c r="AT50" s="344">
        <v>2</v>
      </c>
      <c r="AU50" s="344">
        <v>1</v>
      </c>
      <c r="AV50" s="344">
        <v>0</v>
      </c>
      <c r="AW50" s="345">
        <v>1</v>
      </c>
      <c r="AX50" s="345">
        <v>0</v>
      </c>
      <c r="AY50" s="345"/>
      <c r="AZ50" s="345"/>
      <c r="BA50" s="345">
        <v>2</v>
      </c>
      <c r="BB50" s="345">
        <v>2</v>
      </c>
      <c r="BC50" s="345"/>
      <c r="BD50" s="345"/>
      <c r="BE50" s="345"/>
      <c r="BF50" s="345"/>
      <c r="BG50" s="345">
        <v>4</v>
      </c>
      <c r="BH50" s="345">
        <v>3</v>
      </c>
      <c r="BI50" s="311">
        <f t="shared" si="0"/>
        <v>7</v>
      </c>
      <c r="BJ50" s="311">
        <f t="shared" si="1"/>
        <v>5</v>
      </c>
      <c r="BK50" s="311">
        <f t="shared" si="2"/>
        <v>7</v>
      </c>
      <c r="BL50" s="311">
        <f t="shared" si="3"/>
        <v>5</v>
      </c>
      <c r="BM50" s="311">
        <f t="shared" si="4"/>
        <v>7</v>
      </c>
      <c r="BN50" s="311">
        <f t="shared" si="5"/>
        <v>5</v>
      </c>
      <c r="BO50" s="312" t="str">
        <f t="shared" si="6"/>
        <v>Mire</v>
      </c>
      <c r="BP50" s="312" t="str">
        <f t="shared" si="7"/>
        <v>Mire</v>
      </c>
      <c r="BQ50" s="312" t="str">
        <f t="shared" si="8"/>
        <v>Mire</v>
      </c>
      <c r="BR50" s="312" t="str">
        <f t="shared" si="9"/>
        <v>Mire</v>
      </c>
      <c r="BS50" s="312" t="str">
        <f t="shared" si="10"/>
        <v>Mire</v>
      </c>
      <c r="BT50" s="312" t="str">
        <f t="shared" si="11"/>
        <v>Mire</v>
      </c>
      <c r="BU50" s="248"/>
    </row>
    <row r="51" spans="3:73" s="357" customFormat="1">
      <c r="S51" s="294">
        <f>SUBTOTAL(9,S6:S50)</f>
        <v>653</v>
      </c>
      <c r="T51" s="294">
        <f t="shared" ref="T51:BN51" si="13">SUBTOTAL(9,T6:T50)</f>
        <v>407</v>
      </c>
      <c r="U51" s="294">
        <f t="shared" si="13"/>
        <v>57</v>
      </c>
      <c r="V51" s="294">
        <f t="shared" si="13"/>
        <v>23</v>
      </c>
      <c r="W51" s="294">
        <f t="shared" si="13"/>
        <v>8</v>
      </c>
      <c r="X51" s="294">
        <f t="shared" si="13"/>
        <v>70</v>
      </c>
      <c r="Y51" s="294">
        <f t="shared" si="13"/>
        <v>7</v>
      </c>
      <c r="Z51" s="294">
        <f t="shared" si="13"/>
        <v>41</v>
      </c>
      <c r="AA51" s="294">
        <f t="shared" si="13"/>
        <v>12</v>
      </c>
      <c r="AB51" s="294">
        <f t="shared" si="13"/>
        <v>4</v>
      </c>
      <c r="AC51" s="294">
        <f t="shared" si="13"/>
        <v>641</v>
      </c>
      <c r="AD51" s="294">
        <f t="shared" si="13"/>
        <v>403</v>
      </c>
      <c r="AE51" s="294">
        <f t="shared" si="13"/>
        <v>18</v>
      </c>
      <c r="AF51" s="294">
        <f t="shared" si="13"/>
        <v>13</v>
      </c>
      <c r="AG51" s="294">
        <f t="shared" si="13"/>
        <v>73</v>
      </c>
      <c r="AH51" s="294">
        <f t="shared" si="13"/>
        <v>53</v>
      </c>
      <c r="AI51" s="294">
        <f t="shared" si="13"/>
        <v>91</v>
      </c>
      <c r="AJ51" s="294">
        <f t="shared" si="13"/>
        <v>63</v>
      </c>
      <c r="AK51" s="294">
        <f t="shared" si="13"/>
        <v>97</v>
      </c>
      <c r="AL51" s="294">
        <f t="shared" si="13"/>
        <v>70</v>
      </c>
      <c r="AM51" s="294">
        <f t="shared" si="13"/>
        <v>92</v>
      </c>
      <c r="AN51" s="294">
        <f t="shared" si="13"/>
        <v>62</v>
      </c>
      <c r="AO51" s="294">
        <f t="shared" si="13"/>
        <v>85</v>
      </c>
      <c r="AP51" s="294">
        <f t="shared" si="13"/>
        <v>59</v>
      </c>
      <c r="AQ51" s="294">
        <f t="shared" si="13"/>
        <v>77</v>
      </c>
      <c r="AR51" s="294">
        <f t="shared" si="13"/>
        <v>41</v>
      </c>
      <c r="AS51" s="294">
        <f t="shared" si="13"/>
        <v>74</v>
      </c>
      <c r="AT51" s="294">
        <f t="shared" si="13"/>
        <v>36</v>
      </c>
      <c r="AU51" s="294">
        <f t="shared" si="13"/>
        <v>46</v>
      </c>
      <c r="AV51" s="294">
        <f t="shared" si="13"/>
        <v>10</v>
      </c>
      <c r="AW51" s="294">
        <f t="shared" si="13"/>
        <v>86</v>
      </c>
      <c r="AX51" s="294">
        <f t="shared" si="13"/>
        <v>62</v>
      </c>
      <c r="AY51" s="294">
        <f t="shared" si="13"/>
        <v>102</v>
      </c>
      <c r="AZ51" s="294">
        <f t="shared" si="13"/>
        <v>70</v>
      </c>
      <c r="BA51" s="294">
        <f t="shared" si="13"/>
        <v>128</v>
      </c>
      <c r="BB51" s="294">
        <f t="shared" si="13"/>
        <v>83</v>
      </c>
      <c r="BC51" s="294">
        <f t="shared" si="13"/>
        <v>93</v>
      </c>
      <c r="BD51" s="294">
        <f t="shared" si="13"/>
        <v>68</v>
      </c>
      <c r="BE51" s="294">
        <f t="shared" si="13"/>
        <v>65</v>
      </c>
      <c r="BF51" s="294">
        <f t="shared" si="13"/>
        <v>44</v>
      </c>
      <c r="BG51" s="294">
        <f t="shared" si="13"/>
        <v>179</v>
      </c>
      <c r="BH51" s="294">
        <f t="shared" si="13"/>
        <v>80</v>
      </c>
      <c r="BI51" s="294">
        <f t="shared" si="13"/>
        <v>653</v>
      </c>
      <c r="BJ51" s="294">
        <f t="shared" si="13"/>
        <v>407</v>
      </c>
      <c r="BK51" s="294">
        <f t="shared" si="13"/>
        <v>653</v>
      </c>
      <c r="BL51" s="294">
        <f t="shared" si="13"/>
        <v>407</v>
      </c>
      <c r="BM51" s="294">
        <f t="shared" si="13"/>
        <v>653</v>
      </c>
      <c r="BN51" s="294">
        <f t="shared" si="13"/>
        <v>407</v>
      </c>
      <c r="BO51" s="327"/>
      <c r="BP51" s="327"/>
      <c r="BQ51" s="327"/>
      <c r="BR51" s="327"/>
      <c r="BS51" s="327"/>
      <c r="BT51" s="327"/>
    </row>
    <row r="52" spans="3:73" s="357" customFormat="1">
      <c r="S52" s="294"/>
      <c r="T52" s="294"/>
      <c r="U52" s="294"/>
      <c r="V52" s="294"/>
      <c r="W52" s="323"/>
      <c r="X52" s="323"/>
      <c r="Y52" s="323"/>
      <c r="Z52" s="323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</row>
    <row r="53" spans="3:73" s="357" customFormat="1">
      <c r="S53" s="294"/>
      <c r="T53" s="294"/>
      <c r="U53" s="294"/>
      <c r="V53" s="294"/>
      <c r="W53" s="323"/>
      <c r="X53" s="323"/>
      <c r="Y53" s="323"/>
      <c r="Z53" s="323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</row>
    <row r="54" spans="3:73" s="357" customFormat="1">
      <c r="S54" s="294"/>
      <c r="T54" s="294"/>
      <c r="U54" s="294"/>
      <c r="V54" s="294"/>
      <c r="W54" s="323"/>
      <c r="X54" s="323"/>
      <c r="Y54" s="323"/>
      <c r="Z54" s="323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</row>
    <row r="55" spans="3:73" s="357" customFormat="1">
      <c r="S55" s="294"/>
      <c r="T55" s="294"/>
      <c r="U55" s="294"/>
      <c r="V55" s="294"/>
      <c r="W55" s="323"/>
      <c r="X55" s="323"/>
      <c r="Y55" s="323"/>
      <c r="Z55" s="323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</row>
    <row r="56" spans="3:73" s="357" customFormat="1">
      <c r="S56" s="294"/>
      <c r="T56" s="294"/>
      <c r="U56" s="294"/>
      <c r="V56" s="294"/>
      <c r="W56" s="323"/>
      <c r="X56" s="323"/>
      <c r="Y56" s="323"/>
      <c r="Z56" s="323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</row>
    <row r="57" spans="3:73" s="357" customFormat="1">
      <c r="S57" s="294"/>
      <c r="T57" s="294"/>
      <c r="U57" s="294"/>
      <c r="V57" s="294"/>
      <c r="W57" s="323"/>
      <c r="X57" s="323"/>
      <c r="Y57" s="323"/>
      <c r="Z57" s="323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</row>
    <row r="58" spans="3:73" s="357" customFormat="1">
      <c r="S58" s="294"/>
      <c r="T58" s="294"/>
      <c r="U58" s="294"/>
      <c r="V58" s="294"/>
      <c r="W58" s="323"/>
      <c r="X58" s="323"/>
      <c r="Y58" s="323"/>
      <c r="Z58" s="323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</row>
    <row r="59" spans="3:73" s="357" customFormat="1">
      <c r="S59" s="294"/>
      <c r="T59" s="294"/>
      <c r="U59" s="294"/>
      <c r="V59" s="294"/>
      <c r="W59" s="323"/>
      <c r="X59" s="323"/>
      <c r="Y59" s="323"/>
      <c r="Z59" s="323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</row>
    <row r="60" spans="3:73" s="357" customFormat="1">
      <c r="S60" s="294"/>
      <c r="T60" s="294"/>
      <c r="U60" s="294"/>
      <c r="V60" s="294"/>
      <c r="W60" s="323"/>
      <c r="X60" s="323"/>
      <c r="Y60" s="323"/>
      <c r="Z60" s="323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</row>
    <row r="61" spans="3:73" s="357" customFormat="1">
      <c r="S61" s="294"/>
      <c r="T61" s="294"/>
      <c r="U61" s="294"/>
      <c r="V61" s="294"/>
      <c r="W61" s="323"/>
      <c r="X61" s="323"/>
      <c r="Y61" s="323"/>
      <c r="Z61" s="323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</row>
    <row r="62" spans="3:73" s="357" customFormat="1">
      <c r="S62" s="294"/>
      <c r="T62" s="294"/>
      <c r="U62" s="294"/>
      <c r="V62" s="294"/>
      <c r="W62" s="323"/>
      <c r="X62" s="323"/>
      <c r="Y62" s="323"/>
      <c r="Z62" s="323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</row>
    <row r="63" spans="3:73" s="357" customFormat="1">
      <c r="S63" s="294"/>
      <c r="T63" s="294"/>
      <c r="U63" s="294"/>
      <c r="V63" s="294"/>
      <c r="W63" s="323"/>
      <c r="X63" s="323"/>
      <c r="Y63" s="323"/>
      <c r="Z63" s="323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</row>
    <row r="64" spans="3:73" s="357" customFormat="1">
      <c r="S64" s="294"/>
      <c r="T64" s="294"/>
      <c r="U64" s="294"/>
      <c r="V64" s="294"/>
      <c r="W64" s="323"/>
      <c r="X64" s="323"/>
      <c r="Y64" s="323"/>
      <c r="Z64" s="323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</row>
    <row r="65" spans="19:72" s="357" customFormat="1">
      <c r="S65" s="294"/>
      <c r="T65" s="294"/>
      <c r="U65" s="294"/>
      <c r="V65" s="294"/>
      <c r="W65" s="323"/>
      <c r="X65" s="323"/>
      <c r="Y65" s="323"/>
      <c r="Z65" s="323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</row>
    <row r="66" spans="19:72" s="357" customFormat="1">
      <c r="S66" s="294"/>
      <c r="T66" s="294"/>
      <c r="U66" s="294"/>
      <c r="V66" s="294"/>
      <c r="W66" s="323"/>
      <c r="X66" s="323"/>
      <c r="Y66" s="323"/>
      <c r="Z66" s="323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</row>
    <row r="67" spans="19:72" s="357" customFormat="1">
      <c r="S67" s="294"/>
      <c r="T67" s="294"/>
      <c r="U67" s="294"/>
      <c r="V67" s="294"/>
      <c r="W67" s="323"/>
      <c r="X67" s="323"/>
      <c r="Y67" s="323"/>
      <c r="Z67" s="323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327"/>
      <c r="BT67" s="327"/>
    </row>
    <row r="68" spans="19:72" s="357" customFormat="1">
      <c r="S68" s="294"/>
      <c r="T68" s="294"/>
      <c r="U68" s="294"/>
      <c r="V68" s="294"/>
      <c r="W68" s="323"/>
      <c r="X68" s="323"/>
      <c r="Y68" s="323"/>
      <c r="Z68" s="323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</row>
    <row r="69" spans="19:72" s="357" customFormat="1">
      <c r="S69" s="294"/>
      <c r="T69" s="294"/>
      <c r="U69" s="294"/>
      <c r="V69" s="294"/>
      <c r="W69" s="323"/>
      <c r="X69" s="323"/>
      <c r="Y69" s="323"/>
      <c r="Z69" s="323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</row>
    <row r="70" spans="19:72" s="357" customFormat="1">
      <c r="S70" s="294"/>
      <c r="T70" s="294"/>
      <c r="U70" s="294"/>
      <c r="V70" s="294"/>
      <c r="W70" s="323"/>
      <c r="X70" s="323"/>
      <c r="Y70" s="323"/>
      <c r="Z70" s="323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</row>
    <row r="71" spans="19:72" s="357" customFormat="1">
      <c r="S71" s="294"/>
      <c r="T71" s="294"/>
      <c r="U71" s="294"/>
      <c r="V71" s="294"/>
      <c r="W71" s="323"/>
      <c r="X71" s="323"/>
      <c r="Y71" s="323"/>
      <c r="Z71" s="323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</row>
    <row r="72" spans="19:72" s="357" customFormat="1">
      <c r="S72" s="294"/>
      <c r="T72" s="294"/>
      <c r="U72" s="294"/>
      <c r="V72" s="294"/>
      <c r="W72" s="323"/>
      <c r="X72" s="323"/>
      <c r="Y72" s="323"/>
      <c r="Z72" s="323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</row>
    <row r="73" spans="19:72" s="357" customFormat="1">
      <c r="S73" s="294"/>
      <c r="T73" s="294"/>
      <c r="U73" s="294"/>
      <c r="V73" s="294"/>
      <c r="W73" s="323"/>
      <c r="X73" s="323"/>
      <c r="Y73" s="323"/>
      <c r="Z73" s="323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</row>
    <row r="74" spans="19:72" s="357" customFormat="1">
      <c r="S74" s="294"/>
      <c r="T74" s="294"/>
      <c r="U74" s="294"/>
      <c r="V74" s="294"/>
      <c r="W74" s="323"/>
      <c r="X74" s="323"/>
      <c r="Y74" s="323"/>
      <c r="Z74" s="323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</row>
    <row r="75" spans="19:72" s="357" customFormat="1">
      <c r="S75" s="294"/>
      <c r="T75" s="294"/>
      <c r="U75" s="294"/>
      <c r="V75" s="294"/>
      <c r="W75" s="323"/>
      <c r="X75" s="323"/>
      <c r="Y75" s="323"/>
      <c r="Z75" s="323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</row>
    <row r="76" spans="19:72" s="357" customFormat="1">
      <c r="S76" s="294"/>
      <c r="T76" s="294"/>
      <c r="U76" s="294"/>
      <c r="V76" s="294"/>
      <c r="W76" s="323"/>
      <c r="X76" s="323"/>
      <c r="Y76" s="323"/>
      <c r="Z76" s="323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</row>
    <row r="77" spans="19:72" s="357" customFormat="1">
      <c r="S77" s="294"/>
      <c r="T77" s="294"/>
      <c r="U77" s="294"/>
      <c r="V77" s="294"/>
      <c r="W77" s="323"/>
      <c r="X77" s="323"/>
      <c r="Y77" s="323"/>
      <c r="Z77" s="323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</row>
    <row r="78" spans="19:72" s="357" customFormat="1">
      <c r="S78" s="294"/>
      <c r="T78" s="294"/>
      <c r="U78" s="294"/>
      <c r="V78" s="294"/>
      <c r="W78" s="323"/>
      <c r="X78" s="323"/>
      <c r="Y78" s="323"/>
      <c r="Z78" s="323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</row>
    <row r="79" spans="19:72" s="357" customFormat="1">
      <c r="S79" s="294"/>
      <c r="T79" s="294"/>
      <c r="U79" s="294"/>
      <c r="V79" s="294"/>
      <c r="W79" s="323"/>
      <c r="X79" s="323"/>
      <c r="Y79" s="323"/>
      <c r="Z79" s="323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</row>
    <row r="80" spans="19:72" s="357" customFormat="1">
      <c r="S80" s="294"/>
      <c r="T80" s="294"/>
      <c r="U80" s="294"/>
      <c r="V80" s="294"/>
      <c r="W80" s="323"/>
      <c r="X80" s="323"/>
      <c r="Y80" s="323"/>
      <c r="Z80" s="323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327"/>
      <c r="BJ80" s="327"/>
      <c r="BK80" s="327"/>
      <c r="BL80" s="327"/>
      <c r="BM80" s="327"/>
      <c r="BN80" s="327"/>
      <c r="BO80" s="327"/>
      <c r="BP80" s="327"/>
      <c r="BQ80" s="327"/>
      <c r="BR80" s="327"/>
      <c r="BS80" s="327"/>
      <c r="BT80" s="327"/>
    </row>
    <row r="81" spans="19:72" s="357" customFormat="1">
      <c r="S81" s="294"/>
      <c r="T81" s="294"/>
      <c r="U81" s="294"/>
      <c r="V81" s="294"/>
      <c r="W81" s="323"/>
      <c r="X81" s="323"/>
      <c r="Y81" s="323"/>
      <c r="Z81" s="323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</row>
    <row r="82" spans="19:72" s="357" customFormat="1">
      <c r="S82" s="294"/>
      <c r="T82" s="294"/>
      <c r="U82" s="294"/>
      <c r="V82" s="294"/>
      <c r="W82" s="323"/>
      <c r="X82" s="323"/>
      <c r="Y82" s="323"/>
      <c r="Z82" s="323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/>
    </row>
    <row r="83" spans="19:72" s="357" customFormat="1">
      <c r="S83" s="294"/>
      <c r="T83" s="294"/>
      <c r="U83" s="294"/>
      <c r="V83" s="294"/>
      <c r="W83" s="323"/>
      <c r="X83" s="323"/>
      <c r="Y83" s="323"/>
      <c r="Z83" s="323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327"/>
      <c r="BJ83" s="327"/>
      <c r="BK83" s="327"/>
      <c r="BL83" s="327"/>
      <c r="BM83" s="327"/>
      <c r="BN83" s="327"/>
      <c r="BO83" s="327"/>
      <c r="BP83" s="327"/>
      <c r="BQ83" s="327"/>
      <c r="BR83" s="327"/>
      <c r="BS83" s="327"/>
      <c r="BT83" s="327"/>
    </row>
    <row r="84" spans="19:72" s="357" customFormat="1">
      <c r="S84" s="294"/>
      <c r="T84" s="294"/>
      <c r="U84" s="294"/>
      <c r="V84" s="294"/>
      <c r="W84" s="323"/>
      <c r="X84" s="323"/>
      <c r="Y84" s="323"/>
      <c r="Z84" s="323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327"/>
      <c r="BJ84" s="327"/>
      <c r="BK84" s="327"/>
      <c r="BL84" s="327"/>
      <c r="BM84" s="327"/>
      <c r="BN84" s="327"/>
      <c r="BO84" s="327"/>
      <c r="BP84" s="327"/>
      <c r="BQ84" s="327"/>
      <c r="BR84" s="327"/>
      <c r="BS84" s="327"/>
      <c r="BT84" s="327"/>
    </row>
    <row r="85" spans="19:72" s="357" customFormat="1">
      <c r="S85" s="294"/>
      <c r="T85" s="294"/>
      <c r="U85" s="294"/>
      <c r="V85" s="294"/>
      <c r="W85" s="323"/>
      <c r="X85" s="323"/>
      <c r="Y85" s="323"/>
      <c r="Z85" s="323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327"/>
      <c r="BJ85" s="327"/>
      <c r="BK85" s="327"/>
      <c r="BL85" s="327"/>
      <c r="BM85" s="327"/>
      <c r="BN85" s="327"/>
      <c r="BO85" s="327"/>
      <c r="BP85" s="327"/>
      <c r="BQ85" s="327"/>
      <c r="BR85" s="327"/>
      <c r="BS85" s="327"/>
      <c r="BT85" s="327"/>
    </row>
    <row r="86" spans="19:72" s="357" customFormat="1">
      <c r="S86" s="294"/>
      <c r="T86" s="294"/>
      <c r="U86" s="294"/>
      <c r="V86" s="294"/>
      <c r="W86" s="323"/>
      <c r="X86" s="323"/>
      <c r="Y86" s="323"/>
      <c r="Z86" s="323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327"/>
      <c r="BJ86" s="327"/>
      <c r="BK86" s="327"/>
      <c r="BL86" s="327"/>
      <c r="BM86" s="327"/>
      <c r="BN86" s="327"/>
      <c r="BO86" s="327"/>
      <c r="BP86" s="327"/>
      <c r="BQ86" s="327"/>
      <c r="BR86" s="327"/>
      <c r="BS86" s="327"/>
      <c r="BT86" s="327"/>
    </row>
    <row r="87" spans="19:72" s="357" customFormat="1">
      <c r="S87" s="294"/>
      <c r="T87" s="294"/>
      <c r="U87" s="294"/>
      <c r="V87" s="294"/>
      <c r="W87" s="323"/>
      <c r="X87" s="323"/>
      <c r="Y87" s="323"/>
      <c r="Z87" s="323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</row>
    <row r="88" spans="19:72" s="357" customFormat="1">
      <c r="S88" s="294"/>
      <c r="T88" s="294"/>
      <c r="U88" s="294"/>
      <c r="V88" s="294"/>
      <c r="W88" s="323"/>
      <c r="X88" s="323"/>
      <c r="Y88" s="323"/>
      <c r="Z88" s="323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327"/>
      <c r="BJ88" s="327"/>
      <c r="BK88" s="327"/>
      <c r="BL88" s="327"/>
      <c r="BM88" s="327"/>
      <c r="BN88" s="327"/>
      <c r="BO88" s="327"/>
      <c r="BP88" s="327"/>
      <c r="BQ88" s="327"/>
      <c r="BR88" s="327"/>
      <c r="BS88" s="327"/>
      <c r="BT88" s="327"/>
    </row>
    <row r="89" spans="19:72" s="357" customFormat="1">
      <c r="S89" s="294"/>
      <c r="T89" s="294"/>
      <c r="U89" s="294"/>
      <c r="V89" s="294"/>
      <c r="W89" s="323"/>
      <c r="X89" s="323"/>
      <c r="Y89" s="323"/>
      <c r="Z89" s="323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327"/>
      <c r="BJ89" s="327"/>
      <c r="BK89" s="327"/>
      <c r="BL89" s="327"/>
      <c r="BM89" s="327"/>
      <c r="BN89" s="327"/>
      <c r="BO89" s="327"/>
      <c r="BP89" s="327"/>
      <c r="BQ89" s="327"/>
      <c r="BR89" s="327"/>
      <c r="BS89" s="327"/>
      <c r="BT89" s="327"/>
    </row>
    <row r="90" spans="19:72" s="357" customFormat="1">
      <c r="S90" s="294"/>
      <c r="T90" s="294"/>
      <c r="U90" s="294"/>
      <c r="V90" s="294"/>
      <c r="W90" s="323"/>
      <c r="X90" s="323"/>
      <c r="Y90" s="323"/>
      <c r="Z90" s="323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327"/>
      <c r="BJ90" s="327"/>
      <c r="BK90" s="327"/>
      <c r="BL90" s="327"/>
      <c r="BM90" s="327"/>
      <c r="BN90" s="327"/>
      <c r="BO90" s="327"/>
      <c r="BP90" s="327"/>
      <c r="BQ90" s="327"/>
      <c r="BR90" s="327"/>
      <c r="BS90" s="327"/>
      <c r="BT90" s="327"/>
    </row>
    <row r="91" spans="19:72" s="357" customFormat="1">
      <c r="S91" s="294"/>
      <c r="T91" s="294"/>
      <c r="U91" s="294"/>
      <c r="V91" s="294"/>
      <c r="W91" s="323"/>
      <c r="X91" s="323"/>
      <c r="Y91" s="323"/>
      <c r="Z91" s="323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  <c r="BT91" s="327"/>
    </row>
    <row r="92" spans="19:72" s="357" customFormat="1">
      <c r="S92" s="294"/>
      <c r="T92" s="294"/>
      <c r="U92" s="294"/>
      <c r="V92" s="294"/>
      <c r="W92" s="323"/>
      <c r="X92" s="323"/>
      <c r="Y92" s="323"/>
      <c r="Z92" s="323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</row>
    <row r="93" spans="19:72" s="357" customFormat="1">
      <c r="S93" s="294"/>
      <c r="T93" s="294"/>
      <c r="U93" s="294"/>
      <c r="V93" s="294"/>
      <c r="W93" s="323"/>
      <c r="X93" s="323"/>
      <c r="Y93" s="323"/>
      <c r="Z93" s="323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</row>
    <row r="94" spans="19:72" s="357" customFormat="1">
      <c r="S94" s="294"/>
      <c r="T94" s="294"/>
      <c r="U94" s="294"/>
      <c r="V94" s="294"/>
      <c r="W94" s="323"/>
      <c r="X94" s="323"/>
      <c r="Y94" s="323"/>
      <c r="Z94" s="323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</row>
    <row r="95" spans="19:72" s="357" customFormat="1">
      <c r="S95" s="294"/>
      <c r="T95" s="294"/>
      <c r="U95" s="294"/>
      <c r="V95" s="294"/>
      <c r="W95" s="323"/>
      <c r="X95" s="323"/>
      <c r="Y95" s="323"/>
      <c r="Z95" s="323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</row>
    <row r="96" spans="19:72" s="357" customFormat="1">
      <c r="S96" s="294"/>
      <c r="T96" s="294"/>
      <c r="U96" s="294"/>
      <c r="V96" s="294"/>
      <c r="W96" s="323"/>
      <c r="X96" s="323"/>
      <c r="Y96" s="323"/>
      <c r="Z96" s="323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</row>
    <row r="97" spans="19:72" s="357" customFormat="1">
      <c r="S97" s="294"/>
      <c r="T97" s="294"/>
      <c r="U97" s="294"/>
      <c r="V97" s="294"/>
      <c r="W97" s="323"/>
      <c r="X97" s="323"/>
      <c r="Y97" s="323"/>
      <c r="Z97" s="323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</row>
    <row r="98" spans="19:72" s="357" customFormat="1">
      <c r="S98" s="294"/>
      <c r="T98" s="294"/>
      <c r="U98" s="294"/>
      <c r="V98" s="294"/>
      <c r="W98" s="323"/>
      <c r="X98" s="323"/>
      <c r="Y98" s="323"/>
      <c r="Z98" s="323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294"/>
      <c r="AS98" s="294"/>
      <c r="AT98" s="294"/>
      <c r="AU98" s="294"/>
      <c r="AV98" s="294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7"/>
    </row>
    <row r="99" spans="19:72" s="357" customFormat="1">
      <c r="S99" s="294"/>
      <c r="T99" s="294"/>
      <c r="U99" s="294"/>
      <c r="V99" s="294"/>
      <c r="W99" s="323"/>
      <c r="X99" s="323"/>
      <c r="Y99" s="323"/>
      <c r="Z99" s="323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4"/>
      <c r="AQ99" s="294"/>
      <c r="AR99" s="294"/>
      <c r="AS99" s="294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</row>
    <row r="100" spans="19:72" s="357" customFormat="1">
      <c r="S100" s="294"/>
      <c r="T100" s="294"/>
      <c r="U100" s="294"/>
      <c r="V100" s="294"/>
      <c r="W100" s="323"/>
      <c r="X100" s="323"/>
      <c r="Y100" s="323"/>
      <c r="Z100" s="323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4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</row>
    <row r="101" spans="19:72" s="357" customFormat="1">
      <c r="S101" s="294"/>
      <c r="T101" s="294"/>
      <c r="U101" s="294"/>
      <c r="V101" s="294"/>
      <c r="W101" s="323"/>
      <c r="X101" s="323"/>
      <c r="Y101" s="323"/>
      <c r="Z101" s="323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</row>
    <row r="102" spans="19:72" s="357" customFormat="1">
      <c r="S102" s="294"/>
      <c r="T102" s="294"/>
      <c r="U102" s="294"/>
      <c r="V102" s="294"/>
      <c r="W102" s="323"/>
      <c r="X102" s="323"/>
      <c r="Y102" s="323"/>
      <c r="Z102" s="323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4"/>
      <c r="AQ102" s="294"/>
      <c r="AR102" s="294"/>
      <c r="AS102" s="294"/>
      <c r="AT102" s="294"/>
      <c r="AU102" s="294"/>
      <c r="AV102" s="294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</row>
    <row r="103" spans="19:72" s="357" customFormat="1">
      <c r="S103" s="294"/>
      <c r="T103" s="294"/>
      <c r="U103" s="294"/>
      <c r="V103" s="294"/>
      <c r="W103" s="323"/>
      <c r="X103" s="323"/>
      <c r="Y103" s="323"/>
      <c r="Z103" s="323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294"/>
      <c r="AS103" s="294"/>
      <c r="AT103" s="294"/>
      <c r="AU103" s="294"/>
      <c r="AV103" s="294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7"/>
      <c r="BT103" s="327"/>
    </row>
    <row r="104" spans="19:72" s="357" customFormat="1">
      <c r="S104" s="294"/>
      <c r="T104" s="294"/>
      <c r="U104" s="294"/>
      <c r="V104" s="294"/>
      <c r="W104" s="323"/>
      <c r="X104" s="323"/>
      <c r="Y104" s="323"/>
      <c r="Z104" s="323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/>
    </row>
    <row r="105" spans="19:72" s="357" customFormat="1">
      <c r="S105" s="294"/>
      <c r="T105" s="294"/>
      <c r="U105" s="294"/>
      <c r="V105" s="294"/>
      <c r="W105" s="323"/>
      <c r="X105" s="323"/>
      <c r="Y105" s="323"/>
      <c r="Z105" s="323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</row>
    <row r="106" spans="19:72" s="357" customFormat="1">
      <c r="S106" s="294"/>
      <c r="T106" s="294"/>
      <c r="U106" s="294"/>
      <c r="V106" s="294"/>
      <c r="W106" s="323"/>
      <c r="X106" s="323"/>
      <c r="Y106" s="323"/>
      <c r="Z106" s="323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4"/>
      <c r="AQ106" s="294"/>
      <c r="AR106" s="294"/>
      <c r="AS106" s="294"/>
      <c r="AT106" s="294"/>
      <c r="AU106" s="294"/>
      <c r="AV106" s="294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327"/>
      <c r="BJ106" s="327"/>
      <c r="BK106" s="327"/>
      <c r="BL106" s="327"/>
      <c r="BM106" s="327"/>
      <c r="BN106" s="327"/>
      <c r="BO106" s="327"/>
      <c r="BP106" s="327"/>
      <c r="BQ106" s="327"/>
      <c r="BR106" s="327"/>
      <c r="BS106" s="327"/>
      <c r="BT106" s="327"/>
    </row>
    <row r="107" spans="19:72" s="357" customFormat="1">
      <c r="S107" s="294"/>
      <c r="T107" s="294"/>
      <c r="U107" s="294"/>
      <c r="V107" s="294"/>
      <c r="W107" s="323"/>
      <c r="X107" s="323"/>
      <c r="Y107" s="323"/>
      <c r="Z107" s="323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327"/>
      <c r="BJ107" s="327"/>
      <c r="BK107" s="327"/>
      <c r="BL107" s="327"/>
      <c r="BM107" s="327"/>
      <c r="BN107" s="327"/>
      <c r="BO107" s="327"/>
      <c r="BP107" s="327"/>
      <c r="BQ107" s="327"/>
      <c r="BR107" s="327"/>
      <c r="BS107" s="327"/>
      <c r="BT107" s="327"/>
    </row>
    <row r="108" spans="19:72" s="357" customFormat="1">
      <c r="S108" s="294"/>
      <c r="T108" s="294"/>
      <c r="U108" s="294"/>
      <c r="V108" s="294"/>
      <c r="W108" s="323"/>
      <c r="X108" s="323"/>
      <c r="Y108" s="323"/>
      <c r="Z108" s="323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327"/>
      <c r="BJ108" s="327"/>
      <c r="BK108" s="327"/>
      <c r="BL108" s="327"/>
      <c r="BM108" s="327"/>
      <c r="BN108" s="327"/>
      <c r="BO108" s="327"/>
      <c r="BP108" s="327"/>
      <c r="BQ108" s="327"/>
      <c r="BR108" s="327"/>
      <c r="BS108" s="327"/>
      <c r="BT108" s="327"/>
    </row>
    <row r="109" spans="19:72" s="357" customFormat="1">
      <c r="S109" s="294"/>
      <c r="T109" s="294"/>
      <c r="U109" s="294"/>
      <c r="V109" s="294"/>
      <c r="W109" s="323"/>
      <c r="X109" s="323"/>
      <c r="Y109" s="323"/>
      <c r="Z109" s="323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</row>
    <row r="110" spans="19:72" s="357" customFormat="1">
      <c r="S110" s="294"/>
      <c r="T110" s="294"/>
      <c r="U110" s="294"/>
      <c r="V110" s="294"/>
      <c r="W110" s="323"/>
      <c r="X110" s="323"/>
      <c r="Y110" s="323"/>
      <c r="Z110" s="323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327"/>
      <c r="BJ110" s="327"/>
      <c r="BK110" s="327"/>
      <c r="BL110" s="327"/>
      <c r="BM110" s="327"/>
      <c r="BN110" s="327"/>
      <c r="BO110" s="327"/>
      <c r="BP110" s="327"/>
      <c r="BQ110" s="327"/>
      <c r="BR110" s="327"/>
      <c r="BS110" s="327"/>
      <c r="BT110" s="327"/>
    </row>
    <row r="111" spans="19:72" s="357" customFormat="1">
      <c r="S111" s="294"/>
      <c r="T111" s="294"/>
      <c r="U111" s="294"/>
      <c r="V111" s="294"/>
      <c r="W111" s="323"/>
      <c r="X111" s="323"/>
      <c r="Y111" s="323"/>
      <c r="Z111" s="323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94"/>
      <c r="AV111" s="294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7"/>
    </row>
    <row r="112" spans="19:72" s="357" customFormat="1">
      <c r="S112" s="294"/>
      <c r="T112" s="294"/>
      <c r="U112" s="294"/>
      <c r="V112" s="294"/>
      <c r="W112" s="323"/>
      <c r="X112" s="323"/>
      <c r="Y112" s="323"/>
      <c r="Z112" s="323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</row>
    <row r="113" spans="19:72" s="357" customFormat="1">
      <c r="S113" s="294"/>
      <c r="T113" s="294"/>
      <c r="U113" s="294"/>
      <c r="V113" s="294"/>
      <c r="W113" s="323"/>
      <c r="X113" s="323"/>
      <c r="Y113" s="323"/>
      <c r="Z113" s="323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7"/>
      <c r="BS113" s="327"/>
      <c r="BT113" s="327"/>
    </row>
    <row r="114" spans="19:72" s="357" customFormat="1">
      <c r="S114" s="294"/>
      <c r="T114" s="294"/>
      <c r="U114" s="294"/>
      <c r="V114" s="294"/>
      <c r="W114" s="323"/>
      <c r="X114" s="323"/>
      <c r="Y114" s="323"/>
      <c r="Z114" s="323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327"/>
      <c r="BT114" s="327"/>
    </row>
    <row r="115" spans="19:72" s="357" customFormat="1">
      <c r="S115" s="294"/>
      <c r="T115" s="294"/>
      <c r="U115" s="294"/>
      <c r="V115" s="294"/>
      <c r="W115" s="323"/>
      <c r="X115" s="323"/>
      <c r="Y115" s="323"/>
      <c r="Z115" s="323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327"/>
      <c r="BJ115" s="327"/>
      <c r="BK115" s="327"/>
      <c r="BL115" s="327"/>
      <c r="BM115" s="327"/>
      <c r="BN115" s="327"/>
      <c r="BO115" s="327"/>
      <c r="BP115" s="327"/>
      <c r="BQ115" s="327"/>
      <c r="BR115" s="327"/>
      <c r="BS115" s="327"/>
      <c r="BT115" s="327"/>
    </row>
    <row r="116" spans="19:72" s="357" customFormat="1">
      <c r="S116" s="294"/>
      <c r="T116" s="294"/>
      <c r="U116" s="294"/>
      <c r="V116" s="294"/>
      <c r="W116" s="323"/>
      <c r="X116" s="323"/>
      <c r="Y116" s="323"/>
      <c r="Z116" s="323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4"/>
      <c r="AM116" s="294"/>
      <c r="AN116" s="294"/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27"/>
    </row>
    <row r="117" spans="19:72" s="357" customFormat="1">
      <c r="S117" s="294"/>
      <c r="T117" s="294"/>
      <c r="U117" s="294"/>
      <c r="V117" s="294"/>
      <c r="W117" s="323"/>
      <c r="X117" s="323"/>
      <c r="Y117" s="323"/>
      <c r="Z117" s="323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327"/>
      <c r="BJ117" s="327"/>
      <c r="BK117" s="327"/>
      <c r="BL117" s="327"/>
      <c r="BM117" s="327"/>
      <c r="BN117" s="327"/>
      <c r="BO117" s="327"/>
      <c r="BP117" s="327"/>
      <c r="BQ117" s="327"/>
      <c r="BR117" s="327"/>
      <c r="BS117" s="327"/>
      <c r="BT117" s="327"/>
    </row>
    <row r="118" spans="19:72" s="357" customFormat="1">
      <c r="S118" s="294"/>
      <c r="T118" s="294"/>
      <c r="U118" s="294"/>
      <c r="V118" s="294"/>
      <c r="W118" s="323"/>
      <c r="X118" s="323"/>
      <c r="Y118" s="323"/>
      <c r="Z118" s="323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327"/>
      <c r="BJ118" s="327"/>
      <c r="BK118" s="327"/>
      <c r="BL118" s="327"/>
      <c r="BM118" s="327"/>
      <c r="BN118" s="327"/>
      <c r="BO118" s="327"/>
      <c r="BP118" s="327"/>
      <c r="BQ118" s="327"/>
      <c r="BR118" s="327"/>
      <c r="BS118" s="327"/>
      <c r="BT118" s="327"/>
    </row>
    <row r="119" spans="19:72" s="357" customFormat="1">
      <c r="S119" s="294"/>
      <c r="T119" s="294"/>
      <c r="U119" s="294"/>
      <c r="V119" s="294"/>
      <c r="W119" s="323"/>
      <c r="X119" s="323"/>
      <c r="Y119" s="323"/>
      <c r="Z119" s="323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327"/>
      <c r="BJ119" s="327"/>
      <c r="BK119" s="327"/>
      <c r="BL119" s="327"/>
      <c r="BM119" s="327"/>
      <c r="BN119" s="327"/>
      <c r="BO119" s="327"/>
      <c r="BP119" s="327"/>
      <c r="BQ119" s="327"/>
      <c r="BR119" s="327"/>
      <c r="BS119" s="327"/>
      <c r="BT119" s="327"/>
    </row>
    <row r="120" spans="19:72" s="357" customFormat="1">
      <c r="S120" s="294"/>
      <c r="T120" s="294"/>
      <c r="U120" s="294"/>
      <c r="V120" s="294"/>
      <c r="W120" s="323"/>
      <c r="X120" s="323"/>
      <c r="Y120" s="323"/>
      <c r="Z120" s="323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7"/>
    </row>
    <row r="121" spans="19:72" s="357" customFormat="1">
      <c r="S121" s="294"/>
      <c r="T121" s="294"/>
      <c r="U121" s="294"/>
      <c r="V121" s="294"/>
      <c r="W121" s="323"/>
      <c r="X121" s="323"/>
      <c r="Y121" s="323"/>
      <c r="Z121" s="323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  <c r="AS121" s="294"/>
      <c r="AT121" s="294"/>
      <c r="AU121" s="294"/>
      <c r="AV121" s="294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327"/>
      <c r="BJ121" s="327"/>
      <c r="BK121" s="327"/>
      <c r="BL121" s="327"/>
      <c r="BM121" s="327"/>
      <c r="BN121" s="327"/>
      <c r="BO121" s="327"/>
      <c r="BP121" s="327"/>
      <c r="BQ121" s="327"/>
      <c r="BR121" s="327"/>
      <c r="BS121" s="327"/>
      <c r="BT121" s="327"/>
    </row>
    <row r="122" spans="19:72" s="357" customFormat="1">
      <c r="S122" s="294"/>
      <c r="T122" s="294"/>
      <c r="U122" s="294"/>
      <c r="V122" s="294"/>
      <c r="W122" s="323"/>
      <c r="X122" s="323"/>
      <c r="Y122" s="323"/>
      <c r="Z122" s="323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327"/>
      <c r="BJ122" s="327"/>
      <c r="BK122" s="327"/>
      <c r="BL122" s="327"/>
      <c r="BM122" s="327"/>
      <c r="BN122" s="327"/>
      <c r="BO122" s="327"/>
      <c r="BP122" s="327"/>
      <c r="BQ122" s="327"/>
      <c r="BR122" s="327"/>
      <c r="BS122" s="327"/>
      <c r="BT122" s="327"/>
    </row>
    <row r="123" spans="19:72" s="357" customFormat="1">
      <c r="S123" s="294"/>
      <c r="T123" s="294"/>
      <c r="U123" s="294"/>
      <c r="V123" s="294"/>
      <c r="W123" s="323"/>
      <c r="X123" s="323"/>
      <c r="Y123" s="323"/>
      <c r="Z123" s="323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327"/>
      <c r="BJ123" s="327"/>
      <c r="BK123" s="327"/>
      <c r="BL123" s="327"/>
      <c r="BM123" s="327"/>
      <c r="BN123" s="327"/>
      <c r="BO123" s="327"/>
      <c r="BP123" s="327"/>
      <c r="BQ123" s="327"/>
      <c r="BR123" s="327"/>
      <c r="BS123" s="327"/>
      <c r="BT123" s="327"/>
    </row>
    <row r="124" spans="19:72" s="357" customFormat="1">
      <c r="S124" s="294"/>
      <c r="T124" s="294"/>
      <c r="U124" s="294"/>
      <c r="V124" s="294"/>
      <c r="W124" s="323"/>
      <c r="X124" s="323"/>
      <c r="Y124" s="323"/>
      <c r="Z124" s="323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327"/>
      <c r="BJ124" s="327"/>
      <c r="BK124" s="327"/>
      <c r="BL124" s="327"/>
      <c r="BM124" s="327"/>
      <c r="BN124" s="327"/>
      <c r="BO124" s="327"/>
      <c r="BP124" s="327"/>
      <c r="BQ124" s="327"/>
      <c r="BR124" s="327"/>
      <c r="BS124" s="327"/>
      <c r="BT124" s="327"/>
    </row>
    <row r="125" spans="19:72" s="357" customFormat="1">
      <c r="S125" s="294"/>
      <c r="T125" s="294"/>
      <c r="U125" s="294"/>
      <c r="V125" s="294"/>
      <c r="W125" s="323"/>
      <c r="X125" s="323"/>
      <c r="Y125" s="323"/>
      <c r="Z125" s="323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327"/>
      <c r="BJ125" s="327"/>
      <c r="BK125" s="327"/>
      <c r="BL125" s="327"/>
      <c r="BM125" s="327"/>
      <c r="BN125" s="327"/>
      <c r="BO125" s="327"/>
      <c r="BP125" s="327"/>
      <c r="BQ125" s="327"/>
      <c r="BR125" s="327"/>
      <c r="BS125" s="327"/>
      <c r="BT125" s="327"/>
    </row>
    <row r="126" spans="19:72" s="357" customFormat="1">
      <c r="S126" s="294"/>
      <c r="T126" s="294"/>
      <c r="U126" s="294"/>
      <c r="V126" s="294"/>
      <c r="W126" s="323"/>
      <c r="X126" s="323"/>
      <c r="Y126" s="323"/>
      <c r="Z126" s="323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327"/>
      <c r="BJ126" s="327"/>
      <c r="BK126" s="327"/>
      <c r="BL126" s="327"/>
      <c r="BM126" s="327"/>
      <c r="BN126" s="327"/>
      <c r="BO126" s="327"/>
      <c r="BP126" s="327"/>
      <c r="BQ126" s="327"/>
      <c r="BR126" s="327"/>
      <c r="BS126" s="327"/>
      <c r="BT126" s="327"/>
    </row>
    <row r="127" spans="19:72" s="357" customFormat="1">
      <c r="S127" s="294"/>
      <c r="T127" s="294"/>
      <c r="U127" s="294"/>
      <c r="V127" s="294"/>
      <c r="W127" s="323"/>
      <c r="X127" s="323"/>
      <c r="Y127" s="323"/>
      <c r="Z127" s="323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294"/>
      <c r="AN127" s="294"/>
      <c r="AO127" s="294"/>
      <c r="AP127" s="294"/>
      <c r="AQ127" s="294"/>
      <c r="AR127" s="294"/>
      <c r="AS127" s="294"/>
      <c r="AT127" s="294"/>
      <c r="AU127" s="294"/>
      <c r="AV127" s="294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327"/>
      <c r="BJ127" s="327"/>
      <c r="BK127" s="327"/>
      <c r="BL127" s="327"/>
      <c r="BM127" s="327"/>
      <c r="BN127" s="327"/>
      <c r="BO127" s="327"/>
      <c r="BP127" s="327"/>
      <c r="BQ127" s="327"/>
      <c r="BR127" s="327"/>
      <c r="BS127" s="327"/>
      <c r="BT127" s="327"/>
    </row>
    <row r="128" spans="19:72" s="357" customFormat="1">
      <c r="S128" s="294"/>
      <c r="T128" s="294"/>
      <c r="U128" s="294"/>
      <c r="V128" s="294"/>
      <c r="W128" s="323"/>
      <c r="X128" s="323"/>
      <c r="Y128" s="323"/>
      <c r="Z128" s="323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327"/>
      <c r="BJ128" s="327"/>
      <c r="BK128" s="327"/>
      <c r="BL128" s="327"/>
      <c r="BM128" s="327"/>
      <c r="BN128" s="327"/>
      <c r="BO128" s="327"/>
      <c r="BP128" s="327"/>
      <c r="BQ128" s="327"/>
      <c r="BR128" s="327"/>
      <c r="BS128" s="327"/>
      <c r="BT128" s="327"/>
    </row>
    <row r="129" spans="19:72" s="357" customFormat="1">
      <c r="S129" s="294"/>
      <c r="T129" s="294"/>
      <c r="U129" s="294"/>
      <c r="V129" s="294"/>
      <c r="W129" s="323"/>
      <c r="X129" s="323"/>
      <c r="Y129" s="323"/>
      <c r="Z129" s="323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327"/>
      <c r="BJ129" s="327"/>
      <c r="BK129" s="327"/>
      <c r="BL129" s="327"/>
      <c r="BM129" s="327"/>
      <c r="BN129" s="327"/>
      <c r="BO129" s="327"/>
      <c r="BP129" s="327"/>
      <c r="BQ129" s="327"/>
      <c r="BR129" s="327"/>
      <c r="BS129" s="327"/>
      <c r="BT129" s="327"/>
    </row>
    <row r="130" spans="19:72" s="357" customFormat="1">
      <c r="S130" s="294"/>
      <c r="T130" s="294"/>
      <c r="U130" s="294"/>
      <c r="V130" s="294"/>
      <c r="W130" s="323"/>
      <c r="X130" s="323"/>
      <c r="Y130" s="323"/>
      <c r="Z130" s="323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327"/>
      <c r="BJ130" s="327"/>
      <c r="BK130" s="327"/>
      <c r="BL130" s="327"/>
      <c r="BM130" s="327"/>
      <c r="BN130" s="327"/>
      <c r="BO130" s="327"/>
      <c r="BP130" s="327"/>
      <c r="BQ130" s="327"/>
      <c r="BR130" s="327"/>
      <c r="BS130" s="327"/>
      <c r="BT130" s="327"/>
    </row>
    <row r="131" spans="19:72" s="357" customFormat="1">
      <c r="S131" s="294"/>
      <c r="T131" s="294"/>
      <c r="U131" s="294"/>
      <c r="V131" s="294"/>
      <c r="W131" s="323"/>
      <c r="X131" s="323"/>
      <c r="Y131" s="323"/>
      <c r="Z131" s="323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  <c r="BT131" s="327"/>
    </row>
    <row r="132" spans="19:72" s="357" customFormat="1">
      <c r="S132" s="294"/>
      <c r="T132" s="294"/>
      <c r="U132" s="294"/>
      <c r="V132" s="294"/>
      <c r="W132" s="323"/>
      <c r="X132" s="323"/>
      <c r="Y132" s="323"/>
      <c r="Z132" s="323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327"/>
      <c r="BJ132" s="327"/>
      <c r="BK132" s="327"/>
      <c r="BL132" s="327"/>
      <c r="BM132" s="327"/>
      <c r="BN132" s="327"/>
      <c r="BO132" s="327"/>
      <c r="BP132" s="327"/>
      <c r="BQ132" s="327"/>
      <c r="BR132" s="327"/>
      <c r="BS132" s="327"/>
      <c r="BT132" s="327"/>
    </row>
    <row r="133" spans="19:72" s="357" customFormat="1">
      <c r="S133" s="294"/>
      <c r="T133" s="294"/>
      <c r="U133" s="294"/>
      <c r="V133" s="294"/>
      <c r="W133" s="323"/>
      <c r="X133" s="323"/>
      <c r="Y133" s="323"/>
      <c r="Z133" s="323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7"/>
    </row>
    <row r="134" spans="19:72" s="357" customFormat="1">
      <c r="S134" s="294"/>
      <c r="T134" s="294"/>
      <c r="U134" s="294"/>
      <c r="V134" s="294"/>
      <c r="W134" s="323"/>
      <c r="X134" s="323"/>
      <c r="Y134" s="323"/>
      <c r="Z134" s="323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</row>
    <row r="135" spans="19:72" s="357" customFormat="1">
      <c r="S135" s="294"/>
      <c r="T135" s="294"/>
      <c r="U135" s="294"/>
      <c r="V135" s="294"/>
      <c r="W135" s="323"/>
      <c r="X135" s="323"/>
      <c r="Y135" s="323"/>
      <c r="Z135" s="323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327"/>
      <c r="BJ135" s="327"/>
      <c r="BK135" s="327"/>
      <c r="BL135" s="327"/>
      <c r="BM135" s="327"/>
      <c r="BN135" s="327"/>
      <c r="BO135" s="327"/>
      <c r="BP135" s="327"/>
      <c r="BQ135" s="327"/>
      <c r="BR135" s="327"/>
      <c r="BS135" s="327"/>
      <c r="BT135" s="327"/>
    </row>
    <row r="136" spans="19:72" s="357" customFormat="1">
      <c r="S136" s="294"/>
      <c r="T136" s="294"/>
      <c r="U136" s="294"/>
      <c r="V136" s="294"/>
      <c r="W136" s="323"/>
      <c r="X136" s="323"/>
      <c r="Y136" s="323"/>
      <c r="Z136" s="323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7"/>
      <c r="BT136" s="327"/>
    </row>
    <row r="137" spans="19:72" s="357" customFormat="1">
      <c r="S137" s="294"/>
      <c r="T137" s="294"/>
      <c r="U137" s="294"/>
      <c r="V137" s="294"/>
      <c r="W137" s="323"/>
      <c r="X137" s="323"/>
      <c r="Y137" s="323"/>
      <c r="Z137" s="323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327"/>
      <c r="BJ137" s="327"/>
      <c r="BK137" s="327"/>
      <c r="BL137" s="327"/>
      <c r="BM137" s="327"/>
      <c r="BN137" s="327"/>
      <c r="BO137" s="327"/>
      <c r="BP137" s="327"/>
      <c r="BQ137" s="327"/>
      <c r="BR137" s="327"/>
      <c r="BS137" s="327"/>
      <c r="BT137" s="327"/>
    </row>
    <row r="138" spans="19:72" s="357" customFormat="1">
      <c r="S138" s="294"/>
      <c r="T138" s="294"/>
      <c r="U138" s="294"/>
      <c r="V138" s="294"/>
      <c r="W138" s="323"/>
      <c r="X138" s="323"/>
      <c r="Y138" s="323"/>
      <c r="Z138" s="323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</row>
    <row r="139" spans="19:72" s="357" customFormat="1">
      <c r="S139" s="294"/>
      <c r="T139" s="294"/>
      <c r="U139" s="294"/>
      <c r="V139" s="294"/>
      <c r="W139" s="323"/>
      <c r="X139" s="323"/>
      <c r="Y139" s="323"/>
      <c r="Z139" s="323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</row>
    <row r="140" spans="19:72" s="357" customFormat="1">
      <c r="S140" s="294"/>
      <c r="T140" s="294"/>
      <c r="U140" s="294"/>
      <c r="V140" s="294"/>
      <c r="W140" s="323"/>
      <c r="X140" s="323"/>
      <c r="Y140" s="323"/>
      <c r="Z140" s="323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327"/>
      <c r="BJ140" s="327"/>
      <c r="BK140" s="327"/>
      <c r="BL140" s="327"/>
      <c r="BM140" s="327"/>
      <c r="BN140" s="327"/>
      <c r="BO140" s="327"/>
      <c r="BP140" s="327"/>
      <c r="BQ140" s="327"/>
      <c r="BR140" s="327"/>
      <c r="BS140" s="327"/>
      <c r="BT140" s="327"/>
    </row>
    <row r="141" spans="19:72" s="357" customFormat="1">
      <c r="S141" s="294"/>
      <c r="T141" s="294"/>
      <c r="U141" s="294"/>
      <c r="V141" s="294"/>
      <c r="W141" s="323"/>
      <c r="X141" s="323"/>
      <c r="Y141" s="323"/>
      <c r="Z141" s="323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327"/>
      <c r="BJ141" s="327"/>
      <c r="BK141" s="327"/>
      <c r="BL141" s="327"/>
      <c r="BM141" s="327"/>
      <c r="BN141" s="327"/>
      <c r="BO141" s="327"/>
      <c r="BP141" s="327"/>
      <c r="BQ141" s="327"/>
      <c r="BR141" s="327"/>
      <c r="BS141" s="327"/>
      <c r="BT141" s="327"/>
    </row>
    <row r="142" spans="19:72" s="357" customFormat="1">
      <c r="S142" s="294"/>
      <c r="T142" s="294"/>
      <c r="U142" s="294"/>
      <c r="V142" s="294"/>
      <c r="W142" s="323"/>
      <c r="X142" s="323"/>
      <c r="Y142" s="323"/>
      <c r="Z142" s="323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/>
    </row>
    <row r="143" spans="19:72" s="357" customFormat="1">
      <c r="S143" s="294"/>
      <c r="T143" s="294"/>
      <c r="U143" s="294"/>
      <c r="V143" s="294"/>
      <c r="W143" s="323"/>
      <c r="X143" s="323"/>
      <c r="Y143" s="323"/>
      <c r="Z143" s="323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327"/>
      <c r="BJ143" s="327"/>
      <c r="BK143" s="327"/>
      <c r="BL143" s="327"/>
      <c r="BM143" s="327"/>
      <c r="BN143" s="327"/>
      <c r="BO143" s="327"/>
      <c r="BP143" s="327"/>
      <c r="BQ143" s="327"/>
      <c r="BR143" s="327"/>
      <c r="BS143" s="327"/>
      <c r="BT143" s="327"/>
    </row>
    <row r="144" spans="19:72" s="357" customFormat="1">
      <c r="S144" s="294"/>
      <c r="T144" s="294"/>
      <c r="U144" s="294"/>
      <c r="V144" s="294"/>
      <c r="W144" s="323"/>
      <c r="X144" s="323"/>
      <c r="Y144" s="323"/>
      <c r="Z144" s="323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327"/>
      <c r="BJ144" s="327"/>
      <c r="BK144" s="327"/>
      <c r="BL144" s="327"/>
      <c r="BM144" s="327"/>
      <c r="BN144" s="327"/>
      <c r="BO144" s="327"/>
      <c r="BP144" s="327"/>
      <c r="BQ144" s="327"/>
      <c r="BR144" s="327"/>
      <c r="BS144" s="327"/>
      <c r="BT144" s="327"/>
    </row>
    <row r="145" spans="19:72" s="357" customFormat="1">
      <c r="S145" s="294"/>
      <c r="T145" s="294"/>
      <c r="U145" s="294"/>
      <c r="V145" s="294"/>
      <c r="W145" s="323"/>
      <c r="X145" s="323"/>
      <c r="Y145" s="323"/>
      <c r="Z145" s="323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327"/>
      <c r="BJ145" s="327"/>
      <c r="BK145" s="327"/>
      <c r="BL145" s="327"/>
      <c r="BM145" s="327"/>
      <c r="BN145" s="327"/>
      <c r="BO145" s="327"/>
      <c r="BP145" s="327"/>
      <c r="BQ145" s="327"/>
      <c r="BR145" s="327"/>
      <c r="BS145" s="327"/>
      <c r="BT145" s="327"/>
    </row>
    <row r="146" spans="19:72" s="357" customFormat="1">
      <c r="S146" s="294"/>
      <c r="T146" s="294"/>
      <c r="U146" s="294"/>
      <c r="V146" s="294"/>
      <c r="W146" s="323"/>
      <c r="X146" s="323"/>
      <c r="Y146" s="323"/>
      <c r="Z146" s="323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327"/>
      <c r="BJ146" s="327"/>
      <c r="BK146" s="327"/>
      <c r="BL146" s="327"/>
      <c r="BM146" s="327"/>
      <c r="BN146" s="327"/>
      <c r="BO146" s="327"/>
      <c r="BP146" s="327"/>
      <c r="BQ146" s="327"/>
      <c r="BR146" s="327"/>
      <c r="BS146" s="327"/>
      <c r="BT146" s="327"/>
    </row>
    <row r="147" spans="19:72" s="357" customFormat="1">
      <c r="S147" s="294"/>
      <c r="T147" s="294"/>
      <c r="U147" s="294"/>
      <c r="V147" s="294"/>
      <c r="W147" s="323"/>
      <c r="X147" s="323"/>
      <c r="Y147" s="323"/>
      <c r="Z147" s="323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327"/>
      <c r="BJ147" s="327"/>
      <c r="BK147" s="327"/>
      <c r="BL147" s="327"/>
      <c r="BM147" s="327"/>
      <c r="BN147" s="327"/>
      <c r="BO147" s="327"/>
      <c r="BP147" s="327"/>
      <c r="BQ147" s="327"/>
      <c r="BR147" s="327"/>
      <c r="BS147" s="327"/>
      <c r="BT147" s="327"/>
    </row>
    <row r="148" spans="19:72" s="357" customFormat="1">
      <c r="S148" s="294"/>
      <c r="T148" s="294"/>
      <c r="U148" s="294"/>
      <c r="V148" s="294"/>
      <c r="W148" s="323"/>
      <c r="X148" s="323"/>
      <c r="Y148" s="323"/>
      <c r="Z148" s="323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327"/>
      <c r="BJ148" s="327"/>
      <c r="BK148" s="327"/>
      <c r="BL148" s="327"/>
      <c r="BM148" s="327"/>
      <c r="BN148" s="327"/>
      <c r="BO148" s="327"/>
      <c r="BP148" s="327"/>
      <c r="BQ148" s="327"/>
      <c r="BR148" s="327"/>
      <c r="BS148" s="327"/>
      <c r="BT148" s="327"/>
    </row>
    <row r="149" spans="19:72" s="357" customFormat="1">
      <c r="S149" s="294"/>
      <c r="T149" s="294"/>
      <c r="U149" s="294"/>
      <c r="V149" s="294"/>
      <c r="W149" s="323"/>
      <c r="X149" s="323"/>
      <c r="Y149" s="323"/>
      <c r="Z149" s="323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327"/>
      <c r="BJ149" s="327"/>
      <c r="BK149" s="327"/>
      <c r="BL149" s="327"/>
      <c r="BM149" s="327"/>
      <c r="BN149" s="327"/>
      <c r="BO149" s="327"/>
      <c r="BP149" s="327"/>
      <c r="BQ149" s="327"/>
      <c r="BR149" s="327"/>
      <c r="BS149" s="327"/>
      <c r="BT149" s="327"/>
    </row>
    <row r="150" spans="19:72" s="357" customFormat="1">
      <c r="S150" s="294"/>
      <c r="T150" s="294"/>
      <c r="U150" s="294"/>
      <c r="V150" s="294"/>
      <c r="W150" s="323"/>
      <c r="X150" s="323"/>
      <c r="Y150" s="323"/>
      <c r="Z150" s="323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327"/>
      <c r="BJ150" s="327"/>
      <c r="BK150" s="327"/>
      <c r="BL150" s="327"/>
      <c r="BM150" s="327"/>
      <c r="BN150" s="327"/>
      <c r="BO150" s="327"/>
      <c r="BP150" s="327"/>
      <c r="BQ150" s="327"/>
      <c r="BR150" s="327"/>
      <c r="BS150" s="327"/>
      <c r="BT150" s="327"/>
    </row>
    <row r="151" spans="19:72" s="357" customFormat="1">
      <c r="S151" s="294"/>
      <c r="T151" s="294"/>
      <c r="U151" s="294"/>
      <c r="V151" s="294"/>
      <c r="W151" s="323"/>
      <c r="X151" s="323"/>
      <c r="Y151" s="323"/>
      <c r="Z151" s="323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327"/>
      <c r="BJ151" s="327"/>
      <c r="BK151" s="327"/>
      <c r="BL151" s="327"/>
      <c r="BM151" s="327"/>
      <c r="BN151" s="327"/>
      <c r="BO151" s="327"/>
      <c r="BP151" s="327"/>
      <c r="BQ151" s="327"/>
      <c r="BR151" s="327"/>
      <c r="BS151" s="327"/>
      <c r="BT151" s="327"/>
    </row>
    <row r="152" spans="19:72" s="357" customFormat="1">
      <c r="S152" s="294"/>
      <c r="T152" s="294"/>
      <c r="U152" s="294"/>
      <c r="V152" s="294"/>
      <c r="W152" s="323"/>
      <c r="X152" s="323"/>
      <c r="Y152" s="323"/>
      <c r="Z152" s="323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/>
    </row>
    <row r="153" spans="19:72" s="357" customFormat="1">
      <c r="S153" s="294"/>
      <c r="T153" s="294"/>
      <c r="U153" s="294"/>
      <c r="V153" s="294"/>
      <c r="W153" s="323"/>
      <c r="X153" s="323"/>
      <c r="Y153" s="323"/>
      <c r="Z153" s="323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4"/>
      <c r="AY153" s="294"/>
      <c r="AZ153" s="294"/>
      <c r="BA153" s="294"/>
      <c r="BB153" s="294"/>
      <c r="BC153" s="294"/>
      <c r="BD153" s="294"/>
      <c r="BE153" s="294"/>
      <c r="BF153" s="294"/>
      <c r="BG153" s="294"/>
      <c r="BH153" s="294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</row>
    <row r="154" spans="19:72" s="357" customFormat="1">
      <c r="S154" s="294"/>
      <c r="T154" s="294"/>
      <c r="U154" s="294"/>
      <c r="V154" s="294"/>
      <c r="W154" s="323"/>
      <c r="X154" s="323"/>
      <c r="Y154" s="323"/>
      <c r="Z154" s="323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4"/>
      <c r="AY154" s="294"/>
      <c r="AZ154" s="294"/>
      <c r="BA154" s="294"/>
      <c r="BB154" s="294"/>
      <c r="BC154" s="294"/>
      <c r="BD154" s="294"/>
      <c r="BE154" s="294"/>
      <c r="BF154" s="294"/>
      <c r="BG154" s="294"/>
      <c r="BH154" s="294"/>
      <c r="BI154" s="327"/>
      <c r="BJ154" s="327"/>
      <c r="BK154" s="327"/>
      <c r="BL154" s="327"/>
      <c r="BM154" s="327"/>
      <c r="BN154" s="327"/>
      <c r="BO154" s="327"/>
      <c r="BP154" s="327"/>
      <c r="BQ154" s="327"/>
      <c r="BR154" s="327"/>
      <c r="BS154" s="327"/>
      <c r="BT154" s="327"/>
    </row>
    <row r="155" spans="19:72" s="357" customFormat="1">
      <c r="S155" s="294"/>
      <c r="T155" s="294"/>
      <c r="U155" s="294"/>
      <c r="V155" s="294"/>
      <c r="W155" s="323"/>
      <c r="X155" s="323"/>
      <c r="Y155" s="323"/>
      <c r="Z155" s="323"/>
      <c r="AA155" s="294"/>
      <c r="AB155" s="294"/>
      <c r="AC155" s="294"/>
      <c r="AD155" s="294"/>
      <c r="AE155" s="294"/>
      <c r="AF155" s="294"/>
      <c r="AG155" s="294"/>
      <c r="AH155" s="294"/>
      <c r="AI155" s="294"/>
      <c r="AJ155" s="294"/>
      <c r="AK155" s="294"/>
      <c r="AL155" s="294"/>
      <c r="AM155" s="294"/>
      <c r="AN155" s="294"/>
      <c r="AO155" s="294"/>
      <c r="AP155" s="294"/>
      <c r="AQ155" s="294"/>
      <c r="AR155" s="294"/>
      <c r="AS155" s="294"/>
      <c r="AT155" s="294"/>
      <c r="AU155" s="294"/>
      <c r="AV155" s="294"/>
      <c r="AW155" s="294"/>
      <c r="AX155" s="294"/>
      <c r="AY155" s="294"/>
      <c r="AZ155" s="294"/>
      <c r="BA155" s="294"/>
      <c r="BB155" s="294"/>
      <c r="BC155" s="294"/>
      <c r="BD155" s="294"/>
      <c r="BE155" s="294"/>
      <c r="BF155" s="294"/>
      <c r="BG155" s="294"/>
      <c r="BH155" s="294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</row>
    <row r="156" spans="19:72" s="357" customFormat="1">
      <c r="S156" s="294"/>
      <c r="T156" s="294"/>
      <c r="U156" s="294"/>
      <c r="V156" s="294"/>
      <c r="W156" s="323"/>
      <c r="X156" s="323"/>
      <c r="Y156" s="323"/>
      <c r="Z156" s="323"/>
      <c r="AA156" s="294"/>
      <c r="AB156" s="294"/>
      <c r="AC156" s="294"/>
      <c r="AD156" s="294"/>
      <c r="AE156" s="294"/>
      <c r="AF156" s="294"/>
      <c r="AG156" s="294"/>
      <c r="AH156" s="294"/>
      <c r="AI156" s="294"/>
      <c r="AJ156" s="294"/>
      <c r="AK156" s="294"/>
      <c r="AL156" s="294"/>
      <c r="AM156" s="294"/>
      <c r="AN156" s="294"/>
      <c r="AO156" s="294"/>
      <c r="AP156" s="294"/>
      <c r="AQ156" s="294"/>
      <c r="AR156" s="294"/>
      <c r="AS156" s="294"/>
      <c r="AT156" s="294"/>
      <c r="AU156" s="294"/>
      <c r="AV156" s="294"/>
      <c r="AW156" s="294"/>
      <c r="AX156" s="294"/>
      <c r="AY156" s="294"/>
      <c r="AZ156" s="294"/>
      <c r="BA156" s="294"/>
      <c r="BB156" s="294"/>
      <c r="BC156" s="294"/>
      <c r="BD156" s="294"/>
      <c r="BE156" s="294"/>
      <c r="BF156" s="294"/>
      <c r="BG156" s="294"/>
      <c r="BH156" s="294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</row>
    <row r="157" spans="19:72" s="357" customFormat="1">
      <c r="S157" s="294"/>
      <c r="T157" s="294"/>
      <c r="U157" s="294"/>
      <c r="V157" s="294"/>
      <c r="W157" s="323"/>
      <c r="X157" s="323"/>
      <c r="Y157" s="323"/>
      <c r="Z157" s="323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4"/>
      <c r="BH157" s="294"/>
      <c r="BI157" s="327"/>
      <c r="BJ157" s="327"/>
      <c r="BK157" s="327"/>
      <c r="BL157" s="327"/>
      <c r="BM157" s="327"/>
      <c r="BN157" s="327"/>
      <c r="BO157" s="327"/>
      <c r="BP157" s="327"/>
      <c r="BQ157" s="327"/>
      <c r="BR157" s="327"/>
      <c r="BS157" s="327"/>
      <c r="BT157" s="327"/>
    </row>
    <row r="158" spans="19:72" s="357" customFormat="1">
      <c r="S158" s="294"/>
      <c r="T158" s="294"/>
      <c r="U158" s="294"/>
      <c r="V158" s="294"/>
      <c r="W158" s="323"/>
      <c r="X158" s="323"/>
      <c r="Y158" s="323"/>
      <c r="Z158" s="323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94"/>
      <c r="BF158" s="294"/>
      <c r="BG158" s="294"/>
      <c r="BH158" s="294"/>
      <c r="BI158" s="327"/>
      <c r="BJ158" s="327"/>
      <c r="BK158" s="327"/>
      <c r="BL158" s="327"/>
      <c r="BM158" s="327"/>
      <c r="BN158" s="327"/>
      <c r="BO158" s="327"/>
      <c r="BP158" s="327"/>
      <c r="BQ158" s="327"/>
      <c r="BR158" s="327"/>
      <c r="BS158" s="327"/>
      <c r="BT158" s="327"/>
    </row>
    <row r="159" spans="19:72" s="357" customFormat="1">
      <c r="S159" s="294"/>
      <c r="T159" s="294"/>
      <c r="U159" s="294"/>
      <c r="V159" s="294"/>
      <c r="W159" s="323"/>
      <c r="X159" s="323"/>
      <c r="Y159" s="323"/>
      <c r="Z159" s="323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4"/>
      <c r="AY159" s="294"/>
      <c r="AZ159" s="294"/>
      <c r="BA159" s="294"/>
      <c r="BB159" s="294"/>
      <c r="BC159" s="294"/>
      <c r="BD159" s="294"/>
      <c r="BE159" s="294"/>
      <c r="BF159" s="294"/>
      <c r="BG159" s="294"/>
      <c r="BH159" s="294"/>
      <c r="BI159" s="327"/>
      <c r="BJ159" s="327"/>
      <c r="BK159" s="327"/>
      <c r="BL159" s="327"/>
      <c r="BM159" s="327"/>
      <c r="BN159" s="327"/>
      <c r="BO159" s="327"/>
      <c r="BP159" s="327"/>
      <c r="BQ159" s="327"/>
      <c r="BR159" s="327"/>
      <c r="BS159" s="327"/>
      <c r="BT159" s="327"/>
    </row>
    <row r="160" spans="19:72" s="357" customFormat="1">
      <c r="S160" s="294"/>
      <c r="T160" s="294"/>
      <c r="U160" s="294"/>
      <c r="V160" s="294"/>
      <c r="W160" s="323"/>
      <c r="X160" s="323"/>
      <c r="Y160" s="323"/>
      <c r="Z160" s="323"/>
      <c r="AA160" s="294"/>
      <c r="AB160" s="294"/>
      <c r="AC160" s="294"/>
      <c r="AD160" s="294"/>
      <c r="AE160" s="294"/>
      <c r="AF160" s="294"/>
      <c r="AG160" s="294"/>
      <c r="AH160" s="294"/>
      <c r="AI160" s="294"/>
      <c r="AJ160" s="294"/>
      <c r="AK160" s="294"/>
      <c r="AL160" s="294"/>
      <c r="AM160" s="294"/>
      <c r="AN160" s="294"/>
      <c r="AO160" s="294"/>
      <c r="AP160" s="294"/>
      <c r="AQ160" s="294"/>
      <c r="AR160" s="294"/>
      <c r="AS160" s="294"/>
      <c r="AT160" s="294"/>
      <c r="AU160" s="294"/>
      <c r="AV160" s="294"/>
      <c r="AW160" s="294"/>
      <c r="AX160" s="294"/>
      <c r="AY160" s="294"/>
      <c r="AZ160" s="294"/>
      <c r="BA160" s="294"/>
      <c r="BB160" s="294"/>
      <c r="BC160" s="294"/>
      <c r="BD160" s="294"/>
      <c r="BE160" s="294"/>
      <c r="BF160" s="294"/>
      <c r="BG160" s="294"/>
      <c r="BH160" s="294"/>
      <c r="BI160" s="327"/>
      <c r="BJ160" s="327"/>
      <c r="BK160" s="327"/>
      <c r="BL160" s="327"/>
      <c r="BM160" s="327"/>
      <c r="BN160" s="327"/>
      <c r="BO160" s="327"/>
      <c r="BP160" s="327"/>
      <c r="BQ160" s="327"/>
      <c r="BR160" s="327"/>
      <c r="BS160" s="327"/>
      <c r="BT160" s="327"/>
    </row>
    <row r="161" spans="19:72" s="357" customFormat="1">
      <c r="S161" s="294"/>
      <c r="T161" s="294"/>
      <c r="U161" s="294"/>
      <c r="V161" s="294"/>
      <c r="W161" s="323"/>
      <c r="X161" s="323"/>
      <c r="Y161" s="323"/>
      <c r="Z161" s="323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K161" s="294"/>
      <c r="AL161" s="294"/>
      <c r="AM161" s="294"/>
      <c r="AN161" s="294"/>
      <c r="AO161" s="294"/>
      <c r="AP161" s="294"/>
      <c r="AQ161" s="294"/>
      <c r="AR161" s="294"/>
      <c r="AS161" s="294"/>
      <c r="AT161" s="294"/>
      <c r="AU161" s="294"/>
      <c r="AV161" s="294"/>
      <c r="AW161" s="294"/>
      <c r="AX161" s="294"/>
      <c r="AY161" s="294"/>
      <c r="AZ161" s="294"/>
      <c r="BA161" s="294"/>
      <c r="BB161" s="294"/>
      <c r="BC161" s="294"/>
      <c r="BD161" s="294"/>
      <c r="BE161" s="294"/>
      <c r="BF161" s="294"/>
      <c r="BG161" s="294"/>
      <c r="BH161" s="294"/>
      <c r="BI161" s="327"/>
      <c r="BJ161" s="327"/>
      <c r="BK161" s="327"/>
      <c r="BL161" s="327"/>
      <c r="BM161" s="327"/>
      <c r="BN161" s="327"/>
      <c r="BO161" s="327"/>
      <c r="BP161" s="327"/>
      <c r="BQ161" s="327"/>
      <c r="BR161" s="327"/>
      <c r="BS161" s="327"/>
      <c r="BT161" s="327"/>
    </row>
    <row r="162" spans="19:72" s="357" customFormat="1">
      <c r="S162" s="294"/>
      <c r="T162" s="294"/>
      <c r="U162" s="294"/>
      <c r="V162" s="294"/>
      <c r="W162" s="323"/>
      <c r="X162" s="323"/>
      <c r="Y162" s="323"/>
      <c r="Z162" s="323"/>
      <c r="AA162" s="294"/>
      <c r="AB162" s="294"/>
      <c r="AC162" s="294"/>
      <c r="AD162" s="294"/>
      <c r="AE162" s="294"/>
      <c r="AF162" s="294"/>
      <c r="AG162" s="294"/>
      <c r="AH162" s="294"/>
      <c r="AI162" s="294"/>
      <c r="AJ162" s="294"/>
      <c r="AK162" s="294"/>
      <c r="AL162" s="294"/>
      <c r="AM162" s="294"/>
      <c r="AN162" s="294"/>
      <c r="AO162" s="294"/>
      <c r="AP162" s="294"/>
      <c r="AQ162" s="294"/>
      <c r="AR162" s="294"/>
      <c r="AS162" s="294"/>
      <c r="AT162" s="294"/>
      <c r="AU162" s="294"/>
      <c r="AV162" s="294"/>
      <c r="AW162" s="294"/>
      <c r="AX162" s="294"/>
      <c r="AY162" s="294"/>
      <c r="AZ162" s="294"/>
      <c r="BA162" s="294"/>
      <c r="BB162" s="294"/>
      <c r="BC162" s="294"/>
      <c r="BD162" s="294"/>
      <c r="BE162" s="294"/>
      <c r="BF162" s="294"/>
      <c r="BG162" s="294"/>
      <c r="BH162" s="294"/>
      <c r="BI162" s="327"/>
      <c r="BJ162" s="327"/>
      <c r="BK162" s="327"/>
      <c r="BL162" s="327"/>
      <c r="BM162" s="327"/>
      <c r="BN162" s="327"/>
      <c r="BO162" s="327"/>
      <c r="BP162" s="327"/>
      <c r="BQ162" s="327"/>
      <c r="BR162" s="327"/>
      <c r="BS162" s="327"/>
      <c r="BT162" s="327"/>
    </row>
    <row r="163" spans="19:72" s="357" customFormat="1">
      <c r="S163" s="294"/>
      <c r="T163" s="294"/>
      <c r="U163" s="294"/>
      <c r="V163" s="294"/>
      <c r="W163" s="323"/>
      <c r="X163" s="323"/>
      <c r="Y163" s="323"/>
      <c r="Z163" s="323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K163" s="294"/>
      <c r="AL163" s="294"/>
      <c r="AM163" s="294"/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4"/>
      <c r="AY163" s="294"/>
      <c r="AZ163" s="294"/>
      <c r="BA163" s="294"/>
      <c r="BB163" s="294"/>
      <c r="BC163" s="294"/>
      <c r="BD163" s="294"/>
      <c r="BE163" s="294"/>
      <c r="BF163" s="294"/>
      <c r="BG163" s="294"/>
      <c r="BH163" s="294"/>
      <c r="BI163" s="327"/>
      <c r="BJ163" s="327"/>
      <c r="BK163" s="327"/>
      <c r="BL163" s="327"/>
      <c r="BM163" s="327"/>
      <c r="BN163" s="327"/>
      <c r="BO163" s="327"/>
      <c r="BP163" s="327"/>
      <c r="BQ163" s="327"/>
      <c r="BR163" s="327"/>
      <c r="BS163" s="327"/>
      <c r="BT163" s="327"/>
    </row>
    <row r="164" spans="19:72" s="357" customFormat="1">
      <c r="S164" s="294"/>
      <c r="T164" s="294"/>
      <c r="U164" s="294"/>
      <c r="V164" s="294"/>
      <c r="W164" s="323"/>
      <c r="X164" s="323"/>
      <c r="Y164" s="323"/>
      <c r="Z164" s="323"/>
      <c r="AA164" s="294"/>
      <c r="AB164" s="294"/>
      <c r="AC164" s="294"/>
      <c r="AD164" s="294"/>
      <c r="AE164" s="294"/>
      <c r="AF164" s="294"/>
      <c r="AG164" s="294"/>
      <c r="AH164" s="294"/>
      <c r="AI164" s="294"/>
      <c r="AJ164" s="294"/>
      <c r="AK164" s="294"/>
      <c r="AL164" s="294"/>
      <c r="AM164" s="294"/>
      <c r="AN164" s="294"/>
      <c r="AO164" s="294"/>
      <c r="AP164" s="294"/>
      <c r="AQ164" s="294"/>
      <c r="AR164" s="294"/>
      <c r="AS164" s="294"/>
      <c r="AT164" s="294"/>
      <c r="AU164" s="294"/>
      <c r="AV164" s="294"/>
      <c r="AW164" s="294"/>
      <c r="AX164" s="294"/>
      <c r="AY164" s="294"/>
      <c r="AZ164" s="294"/>
      <c r="BA164" s="294"/>
      <c r="BB164" s="294"/>
      <c r="BC164" s="294"/>
      <c r="BD164" s="294"/>
      <c r="BE164" s="294"/>
      <c r="BF164" s="294"/>
      <c r="BG164" s="294"/>
      <c r="BH164" s="294"/>
      <c r="BI164" s="327"/>
      <c r="BJ164" s="327"/>
      <c r="BK164" s="327"/>
      <c r="BL164" s="327"/>
      <c r="BM164" s="327"/>
      <c r="BN164" s="327"/>
      <c r="BO164" s="327"/>
      <c r="BP164" s="327"/>
      <c r="BQ164" s="327"/>
      <c r="BR164" s="327"/>
      <c r="BS164" s="327"/>
      <c r="BT164" s="327"/>
    </row>
    <row r="165" spans="19:72" s="357" customFormat="1">
      <c r="S165" s="294"/>
      <c r="T165" s="294"/>
      <c r="U165" s="294"/>
      <c r="V165" s="294"/>
      <c r="W165" s="323"/>
      <c r="X165" s="323"/>
      <c r="Y165" s="323"/>
      <c r="Z165" s="323"/>
      <c r="AA165" s="294"/>
      <c r="AB165" s="294"/>
      <c r="AC165" s="294"/>
      <c r="AD165" s="294"/>
      <c r="AE165" s="294"/>
      <c r="AF165" s="294"/>
      <c r="AG165" s="294"/>
      <c r="AH165" s="294"/>
      <c r="AI165" s="294"/>
      <c r="AJ165" s="294"/>
      <c r="AK165" s="294"/>
      <c r="AL165" s="294"/>
      <c r="AM165" s="294"/>
      <c r="AN165" s="294"/>
      <c r="AO165" s="294"/>
      <c r="AP165" s="294"/>
      <c r="AQ165" s="294"/>
      <c r="AR165" s="294"/>
      <c r="AS165" s="294"/>
      <c r="AT165" s="294"/>
      <c r="AU165" s="294"/>
      <c r="AV165" s="294"/>
      <c r="AW165" s="294"/>
      <c r="AX165" s="294"/>
      <c r="AY165" s="294"/>
      <c r="AZ165" s="294"/>
      <c r="BA165" s="294"/>
      <c r="BB165" s="294"/>
      <c r="BC165" s="294"/>
      <c r="BD165" s="294"/>
      <c r="BE165" s="294"/>
      <c r="BF165" s="294"/>
      <c r="BG165" s="294"/>
      <c r="BH165" s="294"/>
      <c r="BI165" s="327"/>
      <c r="BJ165" s="327"/>
      <c r="BK165" s="327"/>
      <c r="BL165" s="327"/>
      <c r="BM165" s="327"/>
      <c r="BN165" s="327"/>
      <c r="BO165" s="327"/>
      <c r="BP165" s="327"/>
      <c r="BQ165" s="327"/>
      <c r="BR165" s="327"/>
      <c r="BS165" s="327"/>
      <c r="BT165" s="327"/>
    </row>
    <row r="166" spans="19:72" s="357" customFormat="1">
      <c r="S166" s="294"/>
      <c r="T166" s="294"/>
      <c r="U166" s="294"/>
      <c r="V166" s="294"/>
      <c r="W166" s="323"/>
      <c r="X166" s="323"/>
      <c r="Y166" s="323"/>
      <c r="Z166" s="323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94"/>
      <c r="AL166" s="294"/>
      <c r="AM166" s="294"/>
      <c r="AN166" s="294"/>
      <c r="AO166" s="294"/>
      <c r="AP166" s="294"/>
      <c r="AQ166" s="294"/>
      <c r="AR166" s="294"/>
      <c r="AS166" s="294"/>
      <c r="AT166" s="294"/>
      <c r="AU166" s="294"/>
      <c r="AV166" s="294"/>
      <c r="AW166" s="294"/>
      <c r="AX166" s="294"/>
      <c r="AY166" s="294"/>
      <c r="AZ166" s="294"/>
      <c r="BA166" s="294"/>
      <c r="BB166" s="294"/>
      <c r="BC166" s="294"/>
      <c r="BD166" s="294"/>
      <c r="BE166" s="294"/>
      <c r="BF166" s="294"/>
      <c r="BG166" s="294"/>
      <c r="BH166" s="294"/>
      <c r="BI166" s="327"/>
      <c r="BJ166" s="327"/>
      <c r="BK166" s="327"/>
      <c r="BL166" s="327"/>
      <c r="BM166" s="327"/>
      <c r="BN166" s="327"/>
      <c r="BO166" s="327"/>
      <c r="BP166" s="327"/>
      <c r="BQ166" s="327"/>
      <c r="BR166" s="327"/>
      <c r="BS166" s="327"/>
      <c r="BT166" s="327"/>
    </row>
    <row r="167" spans="19:72" s="357" customFormat="1">
      <c r="S167" s="294"/>
      <c r="T167" s="294"/>
      <c r="U167" s="294"/>
      <c r="V167" s="294"/>
      <c r="W167" s="323"/>
      <c r="X167" s="323"/>
      <c r="Y167" s="323"/>
      <c r="Z167" s="323"/>
      <c r="AA167" s="294"/>
      <c r="AB167" s="294"/>
      <c r="AC167" s="294"/>
      <c r="AD167" s="294"/>
      <c r="AE167" s="294"/>
      <c r="AF167" s="294"/>
      <c r="AG167" s="294"/>
      <c r="AH167" s="294"/>
      <c r="AI167" s="294"/>
      <c r="AJ167" s="294"/>
      <c r="AK167" s="294"/>
      <c r="AL167" s="294"/>
      <c r="AM167" s="294"/>
      <c r="AN167" s="294"/>
      <c r="AO167" s="294"/>
      <c r="AP167" s="294"/>
      <c r="AQ167" s="294"/>
      <c r="AR167" s="294"/>
      <c r="AS167" s="294"/>
      <c r="AT167" s="294"/>
      <c r="AU167" s="294"/>
      <c r="AV167" s="294"/>
      <c r="AW167" s="294"/>
      <c r="AX167" s="294"/>
      <c r="AY167" s="294"/>
      <c r="AZ167" s="294"/>
      <c r="BA167" s="294"/>
      <c r="BB167" s="294"/>
      <c r="BC167" s="294"/>
      <c r="BD167" s="294"/>
      <c r="BE167" s="294"/>
      <c r="BF167" s="294"/>
      <c r="BG167" s="294"/>
      <c r="BH167" s="294"/>
      <c r="BI167" s="327"/>
      <c r="BJ167" s="327"/>
      <c r="BK167" s="327"/>
      <c r="BL167" s="327"/>
      <c r="BM167" s="327"/>
      <c r="BN167" s="327"/>
      <c r="BO167" s="327"/>
      <c r="BP167" s="327"/>
      <c r="BQ167" s="327"/>
      <c r="BR167" s="327"/>
      <c r="BS167" s="327"/>
      <c r="BT167" s="327"/>
    </row>
    <row r="168" spans="19:72" s="357" customFormat="1">
      <c r="S168" s="294"/>
      <c r="T168" s="294"/>
      <c r="U168" s="294"/>
      <c r="V168" s="294"/>
      <c r="W168" s="323"/>
      <c r="X168" s="323"/>
      <c r="Y168" s="323"/>
      <c r="Z168" s="323"/>
      <c r="AA168" s="294"/>
      <c r="AB168" s="294"/>
      <c r="AC168" s="294"/>
      <c r="AD168" s="294"/>
      <c r="AE168" s="294"/>
      <c r="AF168" s="294"/>
      <c r="AG168" s="294"/>
      <c r="AH168" s="294"/>
      <c r="AI168" s="294"/>
      <c r="AJ168" s="294"/>
      <c r="AK168" s="294"/>
      <c r="AL168" s="294"/>
      <c r="AM168" s="294"/>
      <c r="AN168" s="294"/>
      <c r="AO168" s="294"/>
      <c r="AP168" s="294"/>
      <c r="AQ168" s="294"/>
      <c r="AR168" s="294"/>
      <c r="AS168" s="294"/>
      <c r="AT168" s="294"/>
      <c r="AU168" s="294"/>
      <c r="AV168" s="294"/>
      <c r="AW168" s="294"/>
      <c r="AX168" s="294"/>
      <c r="AY168" s="294"/>
      <c r="AZ168" s="294"/>
      <c r="BA168" s="294"/>
      <c r="BB168" s="294"/>
      <c r="BC168" s="294"/>
      <c r="BD168" s="294"/>
      <c r="BE168" s="294"/>
      <c r="BF168" s="294"/>
      <c r="BG168" s="294"/>
      <c r="BH168" s="294"/>
      <c r="BI168" s="327"/>
      <c r="BJ168" s="327"/>
      <c r="BK168" s="327"/>
      <c r="BL168" s="327"/>
      <c r="BM168" s="327"/>
      <c r="BN168" s="327"/>
      <c r="BO168" s="327"/>
      <c r="BP168" s="327"/>
      <c r="BQ168" s="327"/>
      <c r="BR168" s="327"/>
      <c r="BS168" s="327"/>
      <c r="BT168" s="327"/>
    </row>
    <row r="169" spans="19:72" s="357" customFormat="1">
      <c r="S169" s="294"/>
      <c r="T169" s="294"/>
      <c r="U169" s="294"/>
      <c r="V169" s="294"/>
      <c r="W169" s="323"/>
      <c r="X169" s="323"/>
      <c r="Y169" s="323"/>
      <c r="Z169" s="323"/>
      <c r="AA169" s="294"/>
      <c r="AB169" s="294"/>
      <c r="AC169" s="294"/>
      <c r="AD169" s="294"/>
      <c r="AE169" s="294"/>
      <c r="AF169" s="294"/>
      <c r="AG169" s="294"/>
      <c r="AH169" s="294"/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4"/>
      <c r="AS169" s="294"/>
      <c r="AT169" s="294"/>
      <c r="AU169" s="294"/>
      <c r="AV169" s="294"/>
      <c r="AW169" s="294"/>
      <c r="AX169" s="294"/>
      <c r="AY169" s="294"/>
      <c r="AZ169" s="294"/>
      <c r="BA169" s="294"/>
      <c r="BB169" s="294"/>
      <c r="BC169" s="294"/>
      <c r="BD169" s="294"/>
      <c r="BE169" s="294"/>
      <c r="BF169" s="294"/>
      <c r="BG169" s="294"/>
      <c r="BH169" s="294"/>
      <c r="BI169" s="327"/>
      <c r="BJ169" s="327"/>
      <c r="BK169" s="327"/>
      <c r="BL169" s="327"/>
      <c r="BM169" s="327"/>
      <c r="BN169" s="327"/>
      <c r="BO169" s="327"/>
      <c r="BP169" s="327"/>
      <c r="BQ169" s="327"/>
      <c r="BR169" s="327"/>
      <c r="BS169" s="327"/>
      <c r="BT169" s="327"/>
    </row>
    <row r="170" spans="19:72" s="357" customFormat="1">
      <c r="S170" s="294"/>
      <c r="T170" s="294"/>
      <c r="U170" s="294"/>
      <c r="V170" s="294"/>
      <c r="W170" s="323"/>
      <c r="X170" s="323"/>
      <c r="Y170" s="323"/>
      <c r="Z170" s="323"/>
      <c r="AA170" s="294"/>
      <c r="AB170" s="294"/>
      <c r="AC170" s="294"/>
      <c r="AD170" s="294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4"/>
      <c r="AW170" s="294"/>
      <c r="AX170" s="294"/>
      <c r="AY170" s="294"/>
      <c r="AZ170" s="294"/>
      <c r="BA170" s="294"/>
      <c r="BB170" s="294"/>
      <c r="BC170" s="294"/>
      <c r="BD170" s="294"/>
      <c r="BE170" s="294"/>
      <c r="BF170" s="294"/>
      <c r="BG170" s="294"/>
      <c r="BH170" s="294"/>
      <c r="BI170" s="327"/>
      <c r="BJ170" s="327"/>
      <c r="BK170" s="327"/>
      <c r="BL170" s="327"/>
      <c r="BM170" s="327"/>
      <c r="BN170" s="327"/>
      <c r="BO170" s="327"/>
      <c r="BP170" s="327"/>
      <c r="BQ170" s="327"/>
      <c r="BR170" s="327"/>
      <c r="BS170" s="327"/>
      <c r="BT170" s="327"/>
    </row>
    <row r="171" spans="19:72" s="357" customFormat="1">
      <c r="S171" s="294"/>
      <c r="T171" s="294"/>
      <c r="U171" s="294"/>
      <c r="V171" s="294"/>
      <c r="W171" s="323"/>
      <c r="X171" s="323"/>
      <c r="Y171" s="323"/>
      <c r="Z171" s="323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4"/>
      <c r="AT171" s="294"/>
      <c r="AU171" s="294"/>
      <c r="AV171" s="294"/>
      <c r="AW171" s="294"/>
      <c r="AX171" s="294"/>
      <c r="AY171" s="294"/>
      <c r="AZ171" s="294"/>
      <c r="BA171" s="294"/>
      <c r="BB171" s="294"/>
      <c r="BC171" s="294"/>
      <c r="BD171" s="294"/>
      <c r="BE171" s="294"/>
      <c r="BF171" s="294"/>
      <c r="BG171" s="294"/>
      <c r="BH171" s="294"/>
      <c r="BI171" s="327"/>
      <c r="BJ171" s="327"/>
      <c r="BK171" s="327"/>
      <c r="BL171" s="327"/>
      <c r="BM171" s="327"/>
      <c r="BN171" s="327"/>
      <c r="BO171" s="327"/>
      <c r="BP171" s="327"/>
      <c r="BQ171" s="327"/>
      <c r="BR171" s="327"/>
      <c r="BS171" s="327"/>
      <c r="BT171" s="327"/>
    </row>
    <row r="172" spans="19:72" s="357" customFormat="1">
      <c r="S172" s="294"/>
      <c r="T172" s="294"/>
      <c r="U172" s="294"/>
      <c r="V172" s="294"/>
      <c r="W172" s="323"/>
      <c r="X172" s="323"/>
      <c r="Y172" s="323"/>
      <c r="Z172" s="323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4"/>
      <c r="AV172" s="294"/>
      <c r="AW172" s="294"/>
      <c r="AX172" s="294"/>
      <c r="AY172" s="294"/>
      <c r="AZ172" s="294"/>
      <c r="BA172" s="294"/>
      <c r="BB172" s="294"/>
      <c r="BC172" s="294"/>
      <c r="BD172" s="294"/>
      <c r="BE172" s="294"/>
      <c r="BF172" s="294"/>
      <c r="BG172" s="294"/>
      <c r="BH172" s="294"/>
      <c r="BI172" s="327"/>
      <c r="BJ172" s="327"/>
      <c r="BK172" s="327"/>
      <c r="BL172" s="327"/>
      <c r="BM172" s="327"/>
      <c r="BN172" s="327"/>
      <c r="BO172" s="327"/>
      <c r="BP172" s="327"/>
      <c r="BQ172" s="327"/>
      <c r="BR172" s="327"/>
      <c r="BS172" s="327"/>
      <c r="BT172" s="327"/>
    </row>
    <row r="173" spans="19:72" s="357" customFormat="1">
      <c r="S173" s="294"/>
      <c r="T173" s="294"/>
      <c r="U173" s="294"/>
      <c r="V173" s="294"/>
      <c r="W173" s="323"/>
      <c r="X173" s="323"/>
      <c r="Y173" s="323"/>
      <c r="Z173" s="323"/>
      <c r="AA173" s="294"/>
      <c r="AB173" s="294"/>
      <c r="AC173" s="294"/>
      <c r="AD173" s="294"/>
      <c r="AE173" s="294"/>
      <c r="AF173" s="294"/>
      <c r="AG173" s="294"/>
      <c r="AH173" s="294"/>
      <c r="AI173" s="294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94"/>
      <c r="AV173" s="294"/>
      <c r="AW173" s="294"/>
      <c r="AX173" s="294"/>
      <c r="AY173" s="294"/>
      <c r="AZ173" s="294"/>
      <c r="BA173" s="294"/>
      <c r="BB173" s="294"/>
      <c r="BC173" s="294"/>
      <c r="BD173" s="294"/>
      <c r="BE173" s="294"/>
      <c r="BF173" s="294"/>
      <c r="BG173" s="294"/>
      <c r="BH173" s="294"/>
      <c r="BI173" s="327"/>
      <c r="BJ173" s="327"/>
      <c r="BK173" s="327"/>
      <c r="BL173" s="327"/>
      <c r="BM173" s="327"/>
      <c r="BN173" s="327"/>
      <c r="BO173" s="327"/>
      <c r="BP173" s="327"/>
      <c r="BQ173" s="327"/>
      <c r="BR173" s="327"/>
      <c r="BS173" s="327"/>
      <c r="BT173" s="327"/>
    </row>
    <row r="174" spans="19:72" s="357" customFormat="1">
      <c r="S174" s="294"/>
      <c r="T174" s="294"/>
      <c r="U174" s="294"/>
      <c r="V174" s="294"/>
      <c r="W174" s="323"/>
      <c r="X174" s="323"/>
      <c r="Y174" s="323"/>
      <c r="Z174" s="323"/>
      <c r="AA174" s="294"/>
      <c r="AB174" s="294"/>
      <c r="AC174" s="294"/>
      <c r="AD174" s="294"/>
      <c r="AE174" s="294"/>
      <c r="AF174" s="294"/>
      <c r="AG174" s="294"/>
      <c r="AH174" s="294"/>
      <c r="AI174" s="294"/>
      <c r="AJ174" s="294"/>
      <c r="AK174" s="294"/>
      <c r="AL174" s="294"/>
      <c r="AM174" s="294"/>
      <c r="AN174" s="294"/>
      <c r="AO174" s="294"/>
      <c r="AP174" s="294"/>
      <c r="AQ174" s="294"/>
      <c r="AR174" s="294"/>
      <c r="AS174" s="294"/>
      <c r="AT174" s="294"/>
      <c r="AU174" s="294"/>
      <c r="AV174" s="294"/>
      <c r="AW174" s="294"/>
      <c r="AX174" s="294"/>
      <c r="AY174" s="294"/>
      <c r="AZ174" s="294"/>
      <c r="BA174" s="294"/>
      <c r="BB174" s="294"/>
      <c r="BC174" s="294"/>
      <c r="BD174" s="294"/>
      <c r="BE174" s="294"/>
      <c r="BF174" s="294"/>
      <c r="BG174" s="294"/>
      <c r="BH174" s="294"/>
      <c r="BI174" s="327"/>
      <c r="BJ174" s="327"/>
      <c r="BK174" s="327"/>
      <c r="BL174" s="327"/>
      <c r="BM174" s="327"/>
      <c r="BN174" s="327"/>
      <c r="BO174" s="327"/>
      <c r="BP174" s="327"/>
      <c r="BQ174" s="327"/>
      <c r="BR174" s="327"/>
      <c r="BS174" s="327"/>
      <c r="BT174" s="327"/>
    </row>
    <row r="175" spans="19:72" s="357" customFormat="1">
      <c r="S175" s="294"/>
      <c r="T175" s="294"/>
      <c r="U175" s="294"/>
      <c r="V175" s="294"/>
      <c r="W175" s="323"/>
      <c r="X175" s="323"/>
      <c r="Y175" s="323"/>
      <c r="Z175" s="323"/>
      <c r="AA175" s="294"/>
      <c r="AB175" s="294"/>
      <c r="AC175" s="294"/>
      <c r="AD175" s="294"/>
      <c r="AE175" s="294"/>
      <c r="AF175" s="294"/>
      <c r="AG175" s="294"/>
      <c r="AH175" s="294"/>
      <c r="AI175" s="294"/>
      <c r="AJ175" s="294"/>
      <c r="AK175" s="294"/>
      <c r="AL175" s="294"/>
      <c r="AM175" s="294"/>
      <c r="AN175" s="294"/>
      <c r="AO175" s="294"/>
      <c r="AP175" s="294"/>
      <c r="AQ175" s="294"/>
      <c r="AR175" s="294"/>
      <c r="AS175" s="294"/>
      <c r="AT175" s="294"/>
      <c r="AU175" s="294"/>
      <c r="AV175" s="294"/>
      <c r="AW175" s="294"/>
      <c r="AX175" s="294"/>
      <c r="AY175" s="294"/>
      <c r="AZ175" s="294"/>
      <c r="BA175" s="294"/>
      <c r="BB175" s="294"/>
      <c r="BC175" s="294"/>
      <c r="BD175" s="294"/>
      <c r="BE175" s="294"/>
      <c r="BF175" s="294"/>
      <c r="BG175" s="294"/>
      <c r="BH175" s="294"/>
      <c r="BI175" s="327"/>
      <c r="BJ175" s="327"/>
      <c r="BK175" s="327"/>
      <c r="BL175" s="327"/>
      <c r="BM175" s="327"/>
      <c r="BN175" s="327"/>
      <c r="BO175" s="327"/>
      <c r="BP175" s="327"/>
      <c r="BQ175" s="327"/>
      <c r="BR175" s="327"/>
      <c r="BS175" s="327"/>
      <c r="BT175" s="327"/>
    </row>
    <row r="176" spans="19:72" s="357" customFormat="1">
      <c r="S176" s="294"/>
      <c r="T176" s="294"/>
      <c r="U176" s="294"/>
      <c r="V176" s="294"/>
      <c r="W176" s="323"/>
      <c r="X176" s="323"/>
      <c r="Y176" s="323"/>
      <c r="Z176" s="323"/>
      <c r="AA176" s="294"/>
      <c r="AB176" s="294"/>
      <c r="AC176" s="294"/>
      <c r="AD176" s="294"/>
      <c r="AE176" s="294"/>
      <c r="AF176" s="294"/>
      <c r="AG176" s="294"/>
      <c r="AH176" s="294"/>
      <c r="AI176" s="294"/>
      <c r="AJ176" s="294"/>
      <c r="AK176" s="294"/>
      <c r="AL176" s="294"/>
      <c r="AM176" s="294"/>
      <c r="AN176" s="294"/>
      <c r="AO176" s="294"/>
      <c r="AP176" s="294"/>
      <c r="AQ176" s="294"/>
      <c r="AR176" s="294"/>
      <c r="AS176" s="294"/>
      <c r="AT176" s="294"/>
      <c r="AU176" s="294"/>
      <c r="AV176" s="294"/>
      <c r="AW176" s="294"/>
      <c r="AX176" s="294"/>
      <c r="AY176" s="294"/>
      <c r="AZ176" s="294"/>
      <c r="BA176" s="294"/>
      <c r="BB176" s="294"/>
      <c r="BC176" s="294"/>
      <c r="BD176" s="294"/>
      <c r="BE176" s="294"/>
      <c r="BF176" s="294"/>
      <c r="BG176" s="294"/>
      <c r="BH176" s="294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327"/>
      <c r="BS176" s="327"/>
      <c r="BT176" s="327"/>
    </row>
    <row r="177" spans="19:72" s="357" customFormat="1">
      <c r="S177" s="294"/>
      <c r="T177" s="294"/>
      <c r="U177" s="294"/>
      <c r="V177" s="294"/>
      <c r="W177" s="323"/>
      <c r="X177" s="323"/>
      <c r="Y177" s="323"/>
      <c r="Z177" s="323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  <c r="AP177" s="294"/>
      <c r="AQ177" s="294"/>
      <c r="AR177" s="294"/>
      <c r="AS177" s="294"/>
      <c r="AT177" s="294"/>
      <c r="AU177" s="294"/>
      <c r="AV177" s="294"/>
      <c r="AW177" s="294"/>
      <c r="AX177" s="294"/>
      <c r="AY177" s="294"/>
      <c r="AZ177" s="294"/>
      <c r="BA177" s="294"/>
      <c r="BB177" s="294"/>
      <c r="BC177" s="294"/>
      <c r="BD177" s="294"/>
      <c r="BE177" s="294"/>
      <c r="BF177" s="294"/>
      <c r="BG177" s="294"/>
      <c r="BH177" s="294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7"/>
      <c r="BS177" s="327"/>
      <c r="BT177" s="327"/>
    </row>
    <row r="178" spans="19:72" s="357" customFormat="1">
      <c r="S178" s="294"/>
      <c r="T178" s="294"/>
      <c r="U178" s="294"/>
      <c r="V178" s="294"/>
      <c r="W178" s="323"/>
      <c r="X178" s="323"/>
      <c r="Y178" s="323"/>
      <c r="Z178" s="323"/>
      <c r="AA178" s="294"/>
      <c r="AB178" s="294"/>
      <c r="AC178" s="294"/>
      <c r="AD178" s="294"/>
      <c r="AE178" s="294"/>
      <c r="AF178" s="294"/>
      <c r="AG178" s="294"/>
      <c r="AH178" s="294"/>
      <c r="AI178" s="294"/>
      <c r="AJ178" s="294"/>
      <c r="AK178" s="294"/>
      <c r="AL178" s="294"/>
      <c r="AM178" s="294"/>
      <c r="AN178" s="294"/>
      <c r="AO178" s="294"/>
      <c r="AP178" s="294"/>
      <c r="AQ178" s="294"/>
      <c r="AR178" s="294"/>
      <c r="AS178" s="294"/>
      <c r="AT178" s="294"/>
      <c r="AU178" s="294"/>
      <c r="AV178" s="294"/>
      <c r="AW178" s="294"/>
      <c r="AX178" s="294"/>
      <c r="AY178" s="294"/>
      <c r="AZ178" s="294"/>
      <c r="BA178" s="294"/>
      <c r="BB178" s="294"/>
      <c r="BC178" s="294"/>
      <c r="BD178" s="294"/>
      <c r="BE178" s="294"/>
      <c r="BF178" s="294"/>
      <c r="BG178" s="294"/>
      <c r="BH178" s="294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7"/>
      <c r="BS178" s="327"/>
      <c r="BT178" s="327"/>
    </row>
    <row r="179" spans="19:72" s="357" customFormat="1">
      <c r="S179" s="294"/>
      <c r="T179" s="294"/>
      <c r="U179" s="294"/>
      <c r="V179" s="294"/>
      <c r="W179" s="323"/>
      <c r="X179" s="323"/>
      <c r="Y179" s="323"/>
      <c r="Z179" s="323"/>
      <c r="AA179" s="294"/>
      <c r="AB179" s="294"/>
      <c r="AC179" s="294"/>
      <c r="AD179" s="294"/>
      <c r="AE179" s="294"/>
      <c r="AF179" s="294"/>
      <c r="AG179" s="294"/>
      <c r="AH179" s="294"/>
      <c r="AI179" s="294"/>
      <c r="AJ179" s="294"/>
      <c r="AK179" s="294"/>
      <c r="AL179" s="294"/>
      <c r="AM179" s="294"/>
      <c r="AN179" s="294"/>
      <c r="AO179" s="294"/>
      <c r="AP179" s="294"/>
      <c r="AQ179" s="294"/>
      <c r="AR179" s="294"/>
      <c r="AS179" s="294"/>
      <c r="AT179" s="294"/>
      <c r="AU179" s="294"/>
      <c r="AV179" s="294"/>
      <c r="AW179" s="294"/>
      <c r="AX179" s="294"/>
      <c r="AY179" s="294"/>
      <c r="AZ179" s="294"/>
      <c r="BA179" s="294"/>
      <c r="BB179" s="294"/>
      <c r="BC179" s="294"/>
      <c r="BD179" s="294"/>
      <c r="BE179" s="294"/>
      <c r="BF179" s="294"/>
      <c r="BG179" s="294"/>
      <c r="BH179" s="294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7"/>
      <c r="BS179" s="327"/>
      <c r="BT179" s="327"/>
    </row>
    <row r="180" spans="19:72" s="357" customFormat="1">
      <c r="S180" s="294"/>
      <c r="T180" s="294"/>
      <c r="U180" s="294"/>
      <c r="V180" s="294"/>
      <c r="W180" s="323"/>
      <c r="X180" s="323"/>
      <c r="Y180" s="323"/>
      <c r="Z180" s="323"/>
      <c r="AA180" s="294"/>
      <c r="AB180" s="294"/>
      <c r="AC180" s="294"/>
      <c r="AD180" s="294"/>
      <c r="AE180" s="294"/>
      <c r="AF180" s="294"/>
      <c r="AG180" s="294"/>
      <c r="AH180" s="294"/>
      <c r="AI180" s="294"/>
      <c r="AJ180" s="294"/>
      <c r="AK180" s="294"/>
      <c r="AL180" s="294"/>
      <c r="AM180" s="294"/>
      <c r="AN180" s="294"/>
      <c r="AO180" s="294"/>
      <c r="AP180" s="294"/>
      <c r="AQ180" s="294"/>
      <c r="AR180" s="294"/>
      <c r="AS180" s="294"/>
      <c r="AT180" s="294"/>
      <c r="AU180" s="294"/>
      <c r="AV180" s="294"/>
      <c r="AW180" s="294"/>
      <c r="AX180" s="294"/>
      <c r="AY180" s="294"/>
      <c r="AZ180" s="294"/>
      <c r="BA180" s="294"/>
      <c r="BB180" s="294"/>
      <c r="BC180" s="294"/>
      <c r="BD180" s="294"/>
      <c r="BE180" s="294"/>
      <c r="BF180" s="294"/>
      <c r="BG180" s="294"/>
      <c r="BH180" s="294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7"/>
      <c r="BS180" s="327"/>
      <c r="BT180" s="327"/>
    </row>
    <row r="181" spans="19:72" s="357" customFormat="1">
      <c r="S181" s="294"/>
      <c r="T181" s="294"/>
      <c r="U181" s="294"/>
      <c r="V181" s="294"/>
      <c r="W181" s="323"/>
      <c r="X181" s="323"/>
      <c r="Y181" s="323"/>
      <c r="Z181" s="323"/>
      <c r="AA181" s="294"/>
      <c r="AB181" s="294"/>
      <c r="AC181" s="294"/>
      <c r="AD181" s="294"/>
      <c r="AE181" s="294"/>
      <c r="AF181" s="294"/>
      <c r="AG181" s="294"/>
      <c r="AH181" s="294"/>
      <c r="AI181" s="294"/>
      <c r="AJ181" s="294"/>
      <c r="AK181" s="294"/>
      <c r="AL181" s="294"/>
      <c r="AM181" s="294"/>
      <c r="AN181" s="294"/>
      <c r="AO181" s="294"/>
      <c r="AP181" s="294"/>
      <c r="AQ181" s="294"/>
      <c r="AR181" s="294"/>
      <c r="AS181" s="294"/>
      <c r="AT181" s="294"/>
      <c r="AU181" s="294"/>
      <c r="AV181" s="294"/>
      <c r="AW181" s="294"/>
      <c r="AX181" s="294"/>
      <c r="AY181" s="294"/>
      <c r="AZ181" s="294"/>
      <c r="BA181" s="294"/>
      <c r="BB181" s="294"/>
      <c r="BC181" s="294"/>
      <c r="BD181" s="294"/>
      <c r="BE181" s="294"/>
      <c r="BF181" s="294"/>
      <c r="BG181" s="294"/>
      <c r="BH181" s="294"/>
      <c r="BI181" s="327"/>
      <c r="BJ181" s="327"/>
      <c r="BK181" s="327"/>
      <c r="BL181" s="327"/>
      <c r="BM181" s="327"/>
      <c r="BN181" s="327"/>
      <c r="BO181" s="327"/>
      <c r="BP181" s="327"/>
      <c r="BQ181" s="327"/>
      <c r="BR181" s="327"/>
      <c r="BS181" s="327"/>
      <c r="BT181" s="327"/>
    </row>
    <row r="182" spans="19:72" s="357" customFormat="1">
      <c r="S182" s="294"/>
      <c r="T182" s="294"/>
      <c r="U182" s="294"/>
      <c r="V182" s="294"/>
      <c r="W182" s="323"/>
      <c r="X182" s="323"/>
      <c r="Y182" s="323"/>
      <c r="Z182" s="323"/>
      <c r="AA182" s="294"/>
      <c r="AB182" s="294"/>
      <c r="AC182" s="294"/>
      <c r="AD182" s="294"/>
      <c r="AE182" s="294"/>
      <c r="AF182" s="294"/>
      <c r="AG182" s="294"/>
      <c r="AH182" s="294"/>
      <c r="AI182" s="294"/>
      <c r="AJ182" s="294"/>
      <c r="AK182" s="294"/>
      <c r="AL182" s="294"/>
      <c r="AM182" s="294"/>
      <c r="AN182" s="294"/>
      <c r="AO182" s="294"/>
      <c r="AP182" s="294"/>
      <c r="AQ182" s="294"/>
      <c r="AR182" s="294"/>
      <c r="AS182" s="294"/>
      <c r="AT182" s="294"/>
      <c r="AU182" s="294"/>
      <c r="AV182" s="294"/>
      <c r="AW182" s="294"/>
      <c r="AX182" s="294"/>
      <c r="AY182" s="294"/>
      <c r="AZ182" s="294"/>
      <c r="BA182" s="294"/>
      <c r="BB182" s="294"/>
      <c r="BC182" s="294"/>
      <c r="BD182" s="294"/>
      <c r="BE182" s="294"/>
      <c r="BF182" s="294"/>
      <c r="BG182" s="294"/>
      <c r="BH182" s="294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</row>
    <row r="183" spans="19:72" s="357" customFormat="1">
      <c r="S183" s="294"/>
      <c r="T183" s="294"/>
      <c r="U183" s="294"/>
      <c r="V183" s="294"/>
      <c r="W183" s="323"/>
      <c r="X183" s="323"/>
      <c r="Y183" s="323"/>
      <c r="Z183" s="323"/>
      <c r="AA183" s="294"/>
      <c r="AB183" s="294"/>
      <c r="AC183" s="294"/>
      <c r="AD183" s="294"/>
      <c r="AE183" s="294"/>
      <c r="AF183" s="294"/>
      <c r="AG183" s="294"/>
      <c r="AH183" s="294"/>
      <c r="AI183" s="294"/>
      <c r="AJ183" s="294"/>
      <c r="AK183" s="294"/>
      <c r="AL183" s="294"/>
      <c r="AM183" s="294"/>
      <c r="AN183" s="294"/>
      <c r="AO183" s="294"/>
      <c r="AP183" s="294"/>
      <c r="AQ183" s="294"/>
      <c r="AR183" s="294"/>
      <c r="AS183" s="294"/>
      <c r="AT183" s="294"/>
      <c r="AU183" s="294"/>
      <c r="AV183" s="294"/>
      <c r="AW183" s="294"/>
      <c r="AX183" s="294"/>
      <c r="AY183" s="294"/>
      <c r="AZ183" s="294"/>
      <c r="BA183" s="294"/>
      <c r="BB183" s="294"/>
      <c r="BC183" s="294"/>
      <c r="BD183" s="294"/>
      <c r="BE183" s="294"/>
      <c r="BF183" s="294"/>
      <c r="BG183" s="294"/>
      <c r="BH183" s="294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</row>
    <row r="184" spans="19:72" s="357" customFormat="1">
      <c r="S184" s="294"/>
      <c r="T184" s="294"/>
      <c r="U184" s="294"/>
      <c r="V184" s="294"/>
      <c r="W184" s="323"/>
      <c r="X184" s="323"/>
      <c r="Y184" s="323"/>
      <c r="Z184" s="323"/>
      <c r="AA184" s="294"/>
      <c r="AB184" s="294"/>
      <c r="AC184" s="294"/>
      <c r="AD184" s="294"/>
      <c r="AE184" s="294"/>
      <c r="AF184" s="294"/>
      <c r="AG184" s="294"/>
      <c r="AH184" s="294"/>
      <c r="AI184" s="294"/>
      <c r="AJ184" s="294"/>
      <c r="AK184" s="294"/>
      <c r="AL184" s="294"/>
      <c r="AM184" s="294"/>
      <c r="AN184" s="294"/>
      <c r="AO184" s="294"/>
      <c r="AP184" s="294"/>
      <c r="AQ184" s="294"/>
      <c r="AR184" s="294"/>
      <c r="AS184" s="294"/>
      <c r="AT184" s="294"/>
      <c r="AU184" s="294"/>
      <c r="AV184" s="294"/>
      <c r="AW184" s="294"/>
      <c r="AX184" s="294"/>
      <c r="AY184" s="294"/>
      <c r="AZ184" s="294"/>
      <c r="BA184" s="294"/>
      <c r="BB184" s="294"/>
      <c r="BC184" s="294"/>
      <c r="BD184" s="294"/>
      <c r="BE184" s="294"/>
      <c r="BF184" s="294"/>
      <c r="BG184" s="294"/>
      <c r="BH184" s="294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</row>
    <row r="185" spans="19:72" s="357" customFormat="1">
      <c r="S185" s="294"/>
      <c r="T185" s="294"/>
      <c r="U185" s="294"/>
      <c r="V185" s="294"/>
      <c r="W185" s="323"/>
      <c r="X185" s="323"/>
      <c r="Y185" s="323"/>
      <c r="Z185" s="323"/>
      <c r="AA185" s="294"/>
      <c r="AB185" s="294"/>
      <c r="AC185" s="294"/>
      <c r="AD185" s="294"/>
      <c r="AE185" s="294"/>
      <c r="AF185" s="294"/>
      <c r="AG185" s="294"/>
      <c r="AH185" s="294"/>
      <c r="AI185" s="294"/>
      <c r="AJ185" s="294"/>
      <c r="AK185" s="294"/>
      <c r="AL185" s="294"/>
      <c r="AM185" s="294"/>
      <c r="AN185" s="294"/>
      <c r="AO185" s="294"/>
      <c r="AP185" s="294"/>
      <c r="AQ185" s="294"/>
      <c r="AR185" s="294"/>
      <c r="AS185" s="294"/>
      <c r="AT185" s="294"/>
      <c r="AU185" s="294"/>
      <c r="AV185" s="294"/>
      <c r="AW185" s="294"/>
      <c r="AX185" s="294"/>
      <c r="AY185" s="294"/>
      <c r="AZ185" s="294"/>
      <c r="BA185" s="294"/>
      <c r="BB185" s="294"/>
      <c r="BC185" s="294"/>
      <c r="BD185" s="294"/>
      <c r="BE185" s="294"/>
      <c r="BF185" s="294"/>
      <c r="BG185" s="294"/>
      <c r="BH185" s="294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</row>
    <row r="186" spans="19:72" s="357" customFormat="1">
      <c r="S186" s="294"/>
      <c r="T186" s="294"/>
      <c r="U186" s="294"/>
      <c r="V186" s="294"/>
      <c r="W186" s="323"/>
      <c r="X186" s="323"/>
      <c r="Y186" s="323"/>
      <c r="Z186" s="323"/>
      <c r="AA186" s="294"/>
      <c r="AB186" s="294"/>
      <c r="AC186" s="294"/>
      <c r="AD186" s="294"/>
      <c r="AE186" s="294"/>
      <c r="AF186" s="294"/>
      <c r="AG186" s="294"/>
      <c r="AH186" s="294"/>
      <c r="AI186" s="294"/>
      <c r="AJ186" s="294"/>
      <c r="AK186" s="294"/>
      <c r="AL186" s="294"/>
      <c r="AM186" s="294"/>
      <c r="AN186" s="294"/>
      <c r="AO186" s="294"/>
      <c r="AP186" s="294"/>
      <c r="AQ186" s="294"/>
      <c r="AR186" s="294"/>
      <c r="AS186" s="294"/>
      <c r="AT186" s="294"/>
      <c r="AU186" s="294"/>
      <c r="AV186" s="294"/>
      <c r="AW186" s="294"/>
      <c r="AX186" s="294"/>
      <c r="AY186" s="294"/>
      <c r="AZ186" s="294"/>
      <c r="BA186" s="294"/>
      <c r="BB186" s="294"/>
      <c r="BC186" s="294"/>
      <c r="BD186" s="294"/>
      <c r="BE186" s="294"/>
      <c r="BF186" s="294"/>
      <c r="BG186" s="294"/>
      <c r="BH186" s="294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</row>
    <row r="187" spans="19:72" s="357" customFormat="1">
      <c r="S187" s="294"/>
      <c r="T187" s="294"/>
      <c r="U187" s="294"/>
      <c r="V187" s="294"/>
      <c r="W187" s="323"/>
      <c r="X187" s="323"/>
      <c r="Y187" s="323"/>
      <c r="Z187" s="323"/>
      <c r="AA187" s="294"/>
      <c r="AB187" s="294"/>
      <c r="AC187" s="294"/>
      <c r="AD187" s="294"/>
      <c r="AE187" s="294"/>
      <c r="AF187" s="294"/>
      <c r="AG187" s="294"/>
      <c r="AH187" s="294"/>
      <c r="AI187" s="294"/>
      <c r="AJ187" s="294"/>
      <c r="AK187" s="294"/>
      <c r="AL187" s="294"/>
      <c r="AM187" s="294"/>
      <c r="AN187" s="294"/>
      <c r="AO187" s="294"/>
      <c r="AP187" s="294"/>
      <c r="AQ187" s="294"/>
      <c r="AR187" s="294"/>
      <c r="AS187" s="294"/>
      <c r="AT187" s="294"/>
      <c r="AU187" s="294"/>
      <c r="AV187" s="294"/>
      <c r="AW187" s="294"/>
      <c r="AX187" s="294"/>
      <c r="AY187" s="294"/>
      <c r="AZ187" s="294"/>
      <c r="BA187" s="294"/>
      <c r="BB187" s="294"/>
      <c r="BC187" s="294"/>
      <c r="BD187" s="294"/>
      <c r="BE187" s="294"/>
      <c r="BF187" s="294"/>
      <c r="BG187" s="294"/>
      <c r="BH187" s="294"/>
      <c r="BI187" s="327"/>
      <c r="BJ187" s="327"/>
      <c r="BK187" s="327"/>
      <c r="BL187" s="327"/>
      <c r="BM187" s="327"/>
      <c r="BN187" s="327"/>
      <c r="BO187" s="327"/>
      <c r="BP187" s="327"/>
      <c r="BQ187" s="327"/>
      <c r="BR187" s="327"/>
      <c r="BS187" s="327"/>
      <c r="BT187" s="327"/>
    </row>
    <row r="188" spans="19:72" s="357" customFormat="1">
      <c r="S188" s="294"/>
      <c r="T188" s="294"/>
      <c r="U188" s="294"/>
      <c r="V188" s="294"/>
      <c r="W188" s="323"/>
      <c r="X188" s="323"/>
      <c r="Y188" s="323"/>
      <c r="Z188" s="323"/>
      <c r="AA188" s="294"/>
      <c r="AB188" s="294"/>
      <c r="AC188" s="294"/>
      <c r="AD188" s="294"/>
      <c r="AE188" s="294"/>
      <c r="AF188" s="294"/>
      <c r="AG188" s="294"/>
      <c r="AH188" s="294"/>
      <c r="AI188" s="294"/>
      <c r="AJ188" s="294"/>
      <c r="AK188" s="294"/>
      <c r="AL188" s="294"/>
      <c r="AM188" s="294"/>
      <c r="AN188" s="294"/>
      <c r="AO188" s="294"/>
      <c r="AP188" s="294"/>
      <c r="AQ188" s="294"/>
      <c r="AR188" s="294"/>
      <c r="AS188" s="294"/>
      <c r="AT188" s="294"/>
      <c r="AU188" s="294"/>
      <c r="AV188" s="294"/>
      <c r="AW188" s="294"/>
      <c r="AX188" s="294"/>
      <c r="AY188" s="294"/>
      <c r="AZ188" s="294"/>
      <c r="BA188" s="294"/>
      <c r="BB188" s="294"/>
      <c r="BC188" s="294"/>
      <c r="BD188" s="294"/>
      <c r="BE188" s="294"/>
      <c r="BF188" s="294"/>
      <c r="BG188" s="294"/>
      <c r="BH188" s="294"/>
      <c r="BI188" s="327"/>
      <c r="BJ188" s="327"/>
      <c r="BK188" s="327"/>
      <c r="BL188" s="327"/>
      <c r="BM188" s="327"/>
      <c r="BN188" s="327"/>
      <c r="BO188" s="327"/>
      <c r="BP188" s="327"/>
      <c r="BQ188" s="327"/>
      <c r="BR188" s="327"/>
      <c r="BS188" s="327"/>
      <c r="BT188" s="327"/>
    </row>
    <row r="189" spans="19:72" s="357" customFormat="1">
      <c r="S189" s="294"/>
      <c r="T189" s="294"/>
      <c r="U189" s="294"/>
      <c r="V189" s="294"/>
      <c r="W189" s="323"/>
      <c r="X189" s="323"/>
      <c r="Y189" s="323"/>
      <c r="Z189" s="323"/>
      <c r="AA189" s="294"/>
      <c r="AB189" s="294"/>
      <c r="AC189" s="294"/>
      <c r="AD189" s="294"/>
      <c r="AE189" s="294"/>
      <c r="AF189" s="294"/>
      <c r="AG189" s="294"/>
      <c r="AH189" s="294"/>
      <c r="AI189" s="294"/>
      <c r="AJ189" s="294"/>
      <c r="AK189" s="294"/>
      <c r="AL189" s="294"/>
      <c r="AM189" s="294"/>
      <c r="AN189" s="294"/>
      <c r="AO189" s="294"/>
      <c r="AP189" s="294"/>
      <c r="AQ189" s="294"/>
      <c r="AR189" s="294"/>
      <c r="AS189" s="294"/>
      <c r="AT189" s="294"/>
      <c r="AU189" s="294"/>
      <c r="AV189" s="294"/>
      <c r="AW189" s="294"/>
      <c r="AX189" s="294"/>
      <c r="AY189" s="294"/>
      <c r="AZ189" s="294"/>
      <c r="BA189" s="294"/>
      <c r="BB189" s="294"/>
      <c r="BC189" s="294"/>
      <c r="BD189" s="294"/>
      <c r="BE189" s="294"/>
      <c r="BF189" s="294"/>
      <c r="BG189" s="294"/>
      <c r="BH189" s="294"/>
      <c r="BI189" s="327"/>
      <c r="BJ189" s="327"/>
      <c r="BK189" s="327"/>
      <c r="BL189" s="327"/>
      <c r="BM189" s="327"/>
      <c r="BN189" s="327"/>
      <c r="BO189" s="327"/>
      <c r="BP189" s="327"/>
      <c r="BQ189" s="327"/>
      <c r="BR189" s="327"/>
      <c r="BS189" s="327"/>
      <c r="BT189" s="327"/>
    </row>
    <row r="190" spans="19:72" s="357" customFormat="1">
      <c r="S190" s="294"/>
      <c r="T190" s="294"/>
      <c r="U190" s="294"/>
      <c r="V190" s="294"/>
      <c r="W190" s="323"/>
      <c r="X190" s="323"/>
      <c r="Y190" s="323"/>
      <c r="Z190" s="323"/>
      <c r="AA190" s="294"/>
      <c r="AB190" s="294"/>
      <c r="AC190" s="294"/>
      <c r="AD190" s="294"/>
      <c r="AE190" s="294"/>
      <c r="AF190" s="294"/>
      <c r="AG190" s="294"/>
      <c r="AH190" s="294"/>
      <c r="AI190" s="294"/>
      <c r="AJ190" s="294"/>
      <c r="AK190" s="294"/>
      <c r="AL190" s="294"/>
      <c r="AM190" s="294"/>
      <c r="AN190" s="294"/>
      <c r="AO190" s="294"/>
      <c r="AP190" s="294"/>
      <c r="AQ190" s="294"/>
      <c r="AR190" s="294"/>
      <c r="AS190" s="294"/>
      <c r="AT190" s="294"/>
      <c r="AU190" s="294"/>
      <c r="AV190" s="294"/>
      <c r="AW190" s="294"/>
      <c r="AX190" s="294"/>
      <c r="AY190" s="294"/>
      <c r="AZ190" s="294"/>
      <c r="BA190" s="294"/>
      <c r="BB190" s="294"/>
      <c r="BC190" s="294"/>
      <c r="BD190" s="294"/>
      <c r="BE190" s="294"/>
      <c r="BF190" s="294"/>
      <c r="BG190" s="294"/>
      <c r="BH190" s="294"/>
      <c r="BI190" s="327"/>
      <c r="BJ190" s="327"/>
      <c r="BK190" s="327"/>
      <c r="BL190" s="327"/>
      <c r="BM190" s="327"/>
      <c r="BN190" s="327"/>
      <c r="BO190" s="327"/>
      <c r="BP190" s="327"/>
      <c r="BQ190" s="327"/>
      <c r="BR190" s="327"/>
      <c r="BS190" s="327"/>
      <c r="BT190" s="327"/>
    </row>
    <row r="191" spans="19:72" s="357" customFormat="1">
      <c r="S191" s="294"/>
      <c r="T191" s="294"/>
      <c r="U191" s="294"/>
      <c r="V191" s="294"/>
      <c r="W191" s="323"/>
      <c r="X191" s="323"/>
      <c r="Y191" s="323"/>
      <c r="Z191" s="323"/>
      <c r="AA191" s="294"/>
      <c r="AB191" s="294"/>
      <c r="AC191" s="294"/>
      <c r="AD191" s="294"/>
      <c r="AE191" s="294"/>
      <c r="AF191" s="294"/>
      <c r="AG191" s="294"/>
      <c r="AH191" s="294"/>
      <c r="AI191" s="294"/>
      <c r="AJ191" s="294"/>
      <c r="AK191" s="294"/>
      <c r="AL191" s="294"/>
      <c r="AM191" s="294"/>
      <c r="AN191" s="294"/>
      <c r="AO191" s="294"/>
      <c r="AP191" s="294"/>
      <c r="AQ191" s="294"/>
      <c r="AR191" s="294"/>
      <c r="AS191" s="294"/>
      <c r="AT191" s="294"/>
      <c r="AU191" s="294"/>
      <c r="AV191" s="294"/>
      <c r="AW191" s="294"/>
      <c r="AX191" s="294"/>
      <c r="AY191" s="294"/>
      <c r="AZ191" s="294"/>
      <c r="BA191" s="294"/>
      <c r="BB191" s="294"/>
      <c r="BC191" s="294"/>
      <c r="BD191" s="294"/>
      <c r="BE191" s="294"/>
      <c r="BF191" s="294"/>
      <c r="BG191" s="294"/>
      <c r="BH191" s="294"/>
      <c r="BI191" s="327"/>
      <c r="BJ191" s="327"/>
      <c r="BK191" s="327"/>
      <c r="BL191" s="327"/>
      <c r="BM191" s="327"/>
      <c r="BN191" s="327"/>
      <c r="BO191" s="327"/>
      <c r="BP191" s="327"/>
      <c r="BQ191" s="327"/>
      <c r="BR191" s="327"/>
      <c r="BS191" s="327"/>
      <c r="BT191" s="327"/>
    </row>
    <row r="192" spans="19:72" s="357" customFormat="1">
      <c r="S192" s="294"/>
      <c r="T192" s="294"/>
      <c r="U192" s="294"/>
      <c r="V192" s="294"/>
      <c r="W192" s="323"/>
      <c r="X192" s="323"/>
      <c r="Y192" s="323"/>
      <c r="Z192" s="323"/>
      <c r="AA192" s="294"/>
      <c r="AB192" s="294"/>
      <c r="AC192" s="294"/>
      <c r="AD192" s="294"/>
      <c r="AE192" s="294"/>
      <c r="AF192" s="294"/>
      <c r="AG192" s="294"/>
      <c r="AH192" s="294"/>
      <c r="AI192" s="294"/>
      <c r="AJ192" s="294"/>
      <c r="AK192" s="294"/>
      <c r="AL192" s="294"/>
      <c r="AM192" s="294"/>
      <c r="AN192" s="294"/>
      <c r="AO192" s="294"/>
      <c r="AP192" s="294"/>
      <c r="AQ192" s="294"/>
      <c r="AR192" s="294"/>
      <c r="AS192" s="294"/>
      <c r="AT192" s="294"/>
      <c r="AU192" s="294"/>
      <c r="AV192" s="294"/>
      <c r="AW192" s="294"/>
      <c r="AX192" s="294"/>
      <c r="AY192" s="294"/>
      <c r="AZ192" s="294"/>
      <c r="BA192" s="294"/>
      <c r="BB192" s="294"/>
      <c r="BC192" s="294"/>
      <c r="BD192" s="294"/>
      <c r="BE192" s="294"/>
      <c r="BF192" s="294"/>
      <c r="BG192" s="294"/>
      <c r="BH192" s="294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</row>
    <row r="193" spans="19:72" s="357" customFormat="1">
      <c r="S193" s="294"/>
      <c r="T193" s="294"/>
      <c r="U193" s="294"/>
      <c r="V193" s="294"/>
      <c r="W193" s="323"/>
      <c r="X193" s="323"/>
      <c r="Y193" s="323"/>
      <c r="Z193" s="323"/>
      <c r="AA193" s="294"/>
      <c r="AB193" s="294"/>
      <c r="AC193" s="294"/>
      <c r="AD193" s="294"/>
      <c r="AE193" s="294"/>
      <c r="AF193" s="294"/>
      <c r="AG193" s="294"/>
      <c r="AH193" s="294"/>
      <c r="AI193" s="294"/>
      <c r="AJ193" s="294"/>
      <c r="AK193" s="294"/>
      <c r="AL193" s="294"/>
      <c r="AM193" s="294"/>
      <c r="AN193" s="294"/>
      <c r="AO193" s="294"/>
      <c r="AP193" s="294"/>
      <c r="AQ193" s="294"/>
      <c r="AR193" s="294"/>
      <c r="AS193" s="294"/>
      <c r="AT193" s="294"/>
      <c r="AU193" s="294"/>
      <c r="AV193" s="294"/>
      <c r="AW193" s="294"/>
      <c r="AX193" s="294"/>
      <c r="AY193" s="294"/>
      <c r="AZ193" s="294"/>
      <c r="BA193" s="294"/>
      <c r="BB193" s="294"/>
      <c r="BC193" s="294"/>
      <c r="BD193" s="294"/>
      <c r="BE193" s="294"/>
      <c r="BF193" s="294"/>
      <c r="BG193" s="294"/>
      <c r="BH193" s="294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</row>
    <row r="194" spans="19:72" s="357" customFormat="1">
      <c r="S194" s="294"/>
      <c r="T194" s="294"/>
      <c r="U194" s="294"/>
      <c r="V194" s="294"/>
      <c r="W194" s="323"/>
      <c r="X194" s="323"/>
      <c r="Y194" s="323"/>
      <c r="Z194" s="323"/>
      <c r="AA194" s="294"/>
      <c r="AB194" s="294"/>
      <c r="AC194" s="294"/>
      <c r="AD194" s="294"/>
      <c r="AE194" s="294"/>
      <c r="AF194" s="294"/>
      <c r="AG194" s="294"/>
      <c r="AH194" s="294"/>
      <c r="AI194" s="294"/>
      <c r="AJ194" s="294"/>
      <c r="AK194" s="294"/>
      <c r="AL194" s="294"/>
      <c r="AM194" s="294"/>
      <c r="AN194" s="294"/>
      <c r="AO194" s="294"/>
      <c r="AP194" s="294"/>
      <c r="AQ194" s="294"/>
      <c r="AR194" s="294"/>
      <c r="AS194" s="294"/>
      <c r="AT194" s="294"/>
      <c r="AU194" s="294"/>
      <c r="AV194" s="294"/>
      <c r="AW194" s="294"/>
      <c r="AX194" s="294"/>
      <c r="AY194" s="294"/>
      <c r="AZ194" s="294"/>
      <c r="BA194" s="294"/>
      <c r="BB194" s="294"/>
      <c r="BC194" s="294"/>
      <c r="BD194" s="294"/>
      <c r="BE194" s="294"/>
      <c r="BF194" s="294"/>
      <c r="BG194" s="294"/>
      <c r="BH194" s="294"/>
      <c r="BI194" s="327"/>
      <c r="BJ194" s="327"/>
      <c r="BK194" s="327"/>
      <c r="BL194" s="327"/>
      <c r="BM194" s="327"/>
      <c r="BN194" s="327"/>
      <c r="BO194" s="327"/>
      <c r="BP194" s="327"/>
      <c r="BQ194" s="327"/>
      <c r="BR194" s="327"/>
      <c r="BS194" s="327"/>
      <c r="BT194" s="327"/>
    </row>
    <row r="195" spans="19:72" s="357" customFormat="1">
      <c r="S195" s="294"/>
      <c r="T195" s="294"/>
      <c r="U195" s="294"/>
      <c r="V195" s="294"/>
      <c r="W195" s="323"/>
      <c r="X195" s="323"/>
      <c r="Y195" s="323"/>
      <c r="Z195" s="323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4"/>
      <c r="AM195" s="294"/>
      <c r="AN195" s="294"/>
      <c r="AO195" s="294"/>
      <c r="AP195" s="294"/>
      <c r="AQ195" s="294"/>
      <c r="AR195" s="294"/>
      <c r="AS195" s="294"/>
      <c r="AT195" s="294"/>
      <c r="AU195" s="294"/>
      <c r="AV195" s="294"/>
      <c r="AW195" s="294"/>
      <c r="AX195" s="294"/>
      <c r="AY195" s="294"/>
      <c r="AZ195" s="294"/>
      <c r="BA195" s="294"/>
      <c r="BB195" s="294"/>
      <c r="BC195" s="294"/>
      <c r="BD195" s="294"/>
      <c r="BE195" s="294"/>
      <c r="BF195" s="294"/>
      <c r="BG195" s="294"/>
      <c r="BH195" s="294"/>
      <c r="BI195" s="327"/>
      <c r="BJ195" s="327"/>
      <c r="BK195" s="327"/>
      <c r="BL195" s="327"/>
      <c r="BM195" s="327"/>
      <c r="BN195" s="327"/>
      <c r="BO195" s="327"/>
      <c r="BP195" s="327"/>
      <c r="BQ195" s="327"/>
      <c r="BR195" s="327"/>
      <c r="BS195" s="327"/>
      <c r="BT195" s="327"/>
    </row>
    <row r="196" spans="19:72" s="357" customFormat="1">
      <c r="S196" s="294"/>
      <c r="T196" s="294"/>
      <c r="U196" s="294"/>
      <c r="V196" s="294"/>
      <c r="W196" s="323"/>
      <c r="X196" s="323"/>
      <c r="Y196" s="323"/>
      <c r="Z196" s="323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4"/>
      <c r="AL196" s="294"/>
      <c r="AM196" s="294"/>
      <c r="AN196" s="294"/>
      <c r="AO196" s="294"/>
      <c r="AP196" s="294"/>
      <c r="AQ196" s="294"/>
      <c r="AR196" s="294"/>
      <c r="AS196" s="294"/>
      <c r="AT196" s="294"/>
      <c r="AU196" s="294"/>
      <c r="AV196" s="294"/>
      <c r="AW196" s="294"/>
      <c r="AX196" s="294"/>
      <c r="AY196" s="294"/>
      <c r="AZ196" s="294"/>
      <c r="BA196" s="294"/>
      <c r="BB196" s="294"/>
      <c r="BC196" s="294"/>
      <c r="BD196" s="294"/>
      <c r="BE196" s="294"/>
      <c r="BF196" s="294"/>
      <c r="BG196" s="294"/>
      <c r="BH196" s="294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</row>
    <row r="197" spans="19:72" s="357" customFormat="1">
      <c r="S197" s="294"/>
      <c r="T197" s="294"/>
      <c r="U197" s="294"/>
      <c r="V197" s="294"/>
      <c r="W197" s="323"/>
      <c r="X197" s="323"/>
      <c r="Y197" s="323"/>
      <c r="Z197" s="323"/>
      <c r="AA197" s="294"/>
      <c r="AB197" s="294"/>
      <c r="AC197" s="294"/>
      <c r="AD197" s="294"/>
      <c r="AE197" s="294"/>
      <c r="AF197" s="294"/>
      <c r="AG197" s="294"/>
      <c r="AH197" s="294"/>
      <c r="AI197" s="294"/>
      <c r="AJ197" s="294"/>
      <c r="AK197" s="294"/>
      <c r="AL197" s="294"/>
      <c r="AM197" s="294"/>
      <c r="AN197" s="294"/>
      <c r="AO197" s="294"/>
      <c r="AP197" s="294"/>
      <c r="AQ197" s="294"/>
      <c r="AR197" s="294"/>
      <c r="AS197" s="294"/>
      <c r="AT197" s="294"/>
      <c r="AU197" s="294"/>
      <c r="AV197" s="294"/>
      <c r="AW197" s="294"/>
      <c r="AX197" s="294"/>
      <c r="AY197" s="294"/>
      <c r="AZ197" s="294"/>
      <c r="BA197" s="294"/>
      <c r="BB197" s="294"/>
      <c r="BC197" s="294"/>
      <c r="BD197" s="294"/>
      <c r="BE197" s="294"/>
      <c r="BF197" s="294"/>
      <c r="BG197" s="294"/>
      <c r="BH197" s="294"/>
      <c r="BI197" s="327"/>
      <c r="BJ197" s="327"/>
      <c r="BK197" s="327"/>
      <c r="BL197" s="327"/>
      <c r="BM197" s="327"/>
      <c r="BN197" s="327"/>
      <c r="BO197" s="327"/>
      <c r="BP197" s="327"/>
      <c r="BQ197" s="327"/>
      <c r="BR197" s="327"/>
      <c r="BS197" s="327"/>
      <c r="BT197" s="327"/>
    </row>
    <row r="198" spans="19:72" s="357" customFormat="1">
      <c r="S198" s="294"/>
      <c r="T198" s="294"/>
      <c r="U198" s="294"/>
      <c r="V198" s="294"/>
      <c r="W198" s="323"/>
      <c r="X198" s="323"/>
      <c r="Y198" s="323"/>
      <c r="Z198" s="323"/>
      <c r="AA198" s="294"/>
      <c r="AB198" s="294"/>
      <c r="AC198" s="294"/>
      <c r="AD198" s="294"/>
      <c r="AE198" s="294"/>
      <c r="AF198" s="294"/>
      <c r="AG198" s="294"/>
      <c r="AH198" s="294"/>
      <c r="AI198" s="294"/>
      <c r="AJ198" s="294"/>
      <c r="AK198" s="294"/>
      <c r="AL198" s="294"/>
      <c r="AM198" s="294"/>
      <c r="AN198" s="294"/>
      <c r="AO198" s="294"/>
      <c r="AP198" s="294"/>
      <c r="AQ198" s="294"/>
      <c r="AR198" s="294"/>
      <c r="AS198" s="294"/>
      <c r="AT198" s="294"/>
      <c r="AU198" s="294"/>
      <c r="AV198" s="294"/>
      <c r="AW198" s="294"/>
      <c r="AX198" s="294"/>
      <c r="AY198" s="294"/>
      <c r="AZ198" s="294"/>
      <c r="BA198" s="294"/>
      <c r="BB198" s="294"/>
      <c r="BC198" s="294"/>
      <c r="BD198" s="294"/>
      <c r="BE198" s="294"/>
      <c r="BF198" s="294"/>
      <c r="BG198" s="294"/>
      <c r="BH198" s="294"/>
      <c r="BI198" s="327"/>
      <c r="BJ198" s="327"/>
      <c r="BK198" s="327"/>
      <c r="BL198" s="327"/>
      <c r="BM198" s="327"/>
      <c r="BN198" s="327"/>
      <c r="BO198" s="327"/>
      <c r="BP198" s="327"/>
      <c r="BQ198" s="327"/>
      <c r="BR198" s="327"/>
      <c r="BS198" s="327"/>
      <c r="BT198" s="327"/>
    </row>
    <row r="199" spans="19:72" s="357" customFormat="1">
      <c r="S199" s="294"/>
      <c r="T199" s="294"/>
      <c r="U199" s="294"/>
      <c r="V199" s="294"/>
      <c r="W199" s="323"/>
      <c r="X199" s="323"/>
      <c r="Y199" s="323"/>
      <c r="Z199" s="323"/>
      <c r="AA199" s="294"/>
      <c r="AB199" s="294"/>
      <c r="AC199" s="294"/>
      <c r="AD199" s="294"/>
      <c r="AE199" s="294"/>
      <c r="AF199" s="294"/>
      <c r="AG199" s="294"/>
      <c r="AH199" s="294"/>
      <c r="AI199" s="294"/>
      <c r="AJ199" s="294"/>
      <c r="AK199" s="294"/>
      <c r="AL199" s="294"/>
      <c r="AM199" s="294"/>
      <c r="AN199" s="294"/>
      <c r="AO199" s="294"/>
      <c r="AP199" s="294"/>
      <c r="AQ199" s="294"/>
      <c r="AR199" s="294"/>
      <c r="AS199" s="294"/>
      <c r="AT199" s="294"/>
      <c r="AU199" s="294"/>
      <c r="AV199" s="294"/>
      <c r="AW199" s="294"/>
      <c r="AX199" s="294"/>
      <c r="AY199" s="294"/>
      <c r="AZ199" s="294"/>
      <c r="BA199" s="294"/>
      <c r="BB199" s="294"/>
      <c r="BC199" s="294"/>
      <c r="BD199" s="294"/>
      <c r="BE199" s="294"/>
      <c r="BF199" s="294"/>
      <c r="BG199" s="294"/>
      <c r="BH199" s="294"/>
      <c r="BI199" s="327"/>
      <c r="BJ199" s="327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</row>
    <row r="200" spans="19:72" s="357" customFormat="1">
      <c r="S200" s="294"/>
      <c r="T200" s="294"/>
      <c r="U200" s="294"/>
      <c r="V200" s="294"/>
      <c r="W200" s="323"/>
      <c r="X200" s="323"/>
      <c r="Y200" s="323"/>
      <c r="Z200" s="323"/>
      <c r="AA200" s="294"/>
      <c r="AB200" s="294"/>
      <c r="AC200" s="294"/>
      <c r="AD200" s="294"/>
      <c r="AE200" s="294"/>
      <c r="AF200" s="294"/>
      <c r="AG200" s="294"/>
      <c r="AH200" s="294"/>
      <c r="AI200" s="294"/>
      <c r="AJ200" s="294"/>
      <c r="AK200" s="294"/>
      <c r="AL200" s="294"/>
      <c r="AM200" s="294"/>
      <c r="AN200" s="294"/>
      <c r="AO200" s="294"/>
      <c r="AP200" s="294"/>
      <c r="AQ200" s="294"/>
      <c r="AR200" s="294"/>
      <c r="AS200" s="294"/>
      <c r="AT200" s="294"/>
      <c r="AU200" s="294"/>
      <c r="AV200" s="294"/>
      <c r="AW200" s="294"/>
      <c r="AX200" s="294"/>
      <c r="AY200" s="294"/>
      <c r="AZ200" s="294"/>
      <c r="BA200" s="294"/>
      <c r="BB200" s="294"/>
      <c r="BC200" s="294"/>
      <c r="BD200" s="294"/>
      <c r="BE200" s="294"/>
      <c r="BF200" s="294"/>
      <c r="BG200" s="294"/>
      <c r="BH200" s="294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</row>
    <row r="201" spans="19:72" s="357" customFormat="1">
      <c r="S201" s="294"/>
      <c r="T201" s="294"/>
      <c r="U201" s="294"/>
      <c r="V201" s="294"/>
      <c r="W201" s="323"/>
      <c r="X201" s="323"/>
      <c r="Y201" s="323"/>
      <c r="Z201" s="323"/>
      <c r="AA201" s="294"/>
      <c r="AB201" s="294"/>
      <c r="AC201" s="294"/>
      <c r="AD201" s="294"/>
      <c r="AE201" s="294"/>
      <c r="AF201" s="294"/>
      <c r="AG201" s="294"/>
      <c r="AH201" s="294"/>
      <c r="AI201" s="294"/>
      <c r="AJ201" s="294"/>
      <c r="AK201" s="294"/>
      <c r="AL201" s="294"/>
      <c r="AM201" s="294"/>
      <c r="AN201" s="294"/>
      <c r="AO201" s="294"/>
      <c r="AP201" s="294"/>
      <c r="AQ201" s="294"/>
      <c r="AR201" s="294"/>
      <c r="AS201" s="294"/>
      <c r="AT201" s="294"/>
      <c r="AU201" s="294"/>
      <c r="AV201" s="294"/>
      <c r="AW201" s="294"/>
      <c r="AX201" s="294"/>
      <c r="AY201" s="294"/>
      <c r="AZ201" s="294"/>
      <c r="BA201" s="294"/>
      <c r="BB201" s="294"/>
      <c r="BC201" s="294"/>
      <c r="BD201" s="294"/>
      <c r="BE201" s="294"/>
      <c r="BF201" s="294"/>
      <c r="BG201" s="294"/>
      <c r="BH201" s="294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</row>
    <row r="202" spans="19:72" s="357" customFormat="1">
      <c r="S202" s="294"/>
      <c r="T202" s="294"/>
      <c r="U202" s="294"/>
      <c r="V202" s="294"/>
      <c r="W202" s="323"/>
      <c r="X202" s="323"/>
      <c r="Y202" s="323"/>
      <c r="Z202" s="323"/>
      <c r="AA202" s="294"/>
      <c r="AB202" s="294"/>
      <c r="AC202" s="294"/>
      <c r="AD202" s="294"/>
      <c r="AE202" s="294"/>
      <c r="AF202" s="294"/>
      <c r="AG202" s="294"/>
      <c r="AH202" s="294"/>
      <c r="AI202" s="294"/>
      <c r="AJ202" s="294"/>
      <c r="AK202" s="294"/>
      <c r="AL202" s="294"/>
      <c r="AM202" s="294"/>
      <c r="AN202" s="294"/>
      <c r="AO202" s="294"/>
      <c r="AP202" s="294"/>
      <c r="AQ202" s="294"/>
      <c r="AR202" s="294"/>
      <c r="AS202" s="294"/>
      <c r="AT202" s="294"/>
      <c r="AU202" s="294"/>
      <c r="AV202" s="294"/>
      <c r="AW202" s="294"/>
      <c r="AX202" s="294"/>
      <c r="AY202" s="294"/>
      <c r="AZ202" s="294"/>
      <c r="BA202" s="294"/>
      <c r="BB202" s="294"/>
      <c r="BC202" s="294"/>
      <c r="BD202" s="294"/>
      <c r="BE202" s="294"/>
      <c r="BF202" s="294"/>
      <c r="BG202" s="294"/>
      <c r="BH202" s="294"/>
      <c r="BI202" s="327"/>
      <c r="BJ202" s="327"/>
      <c r="BK202" s="327"/>
      <c r="BL202" s="327"/>
      <c r="BM202" s="327"/>
      <c r="BN202" s="327"/>
      <c r="BO202" s="327"/>
      <c r="BP202" s="327"/>
      <c r="BQ202" s="327"/>
      <c r="BR202" s="327"/>
      <c r="BS202" s="327"/>
      <c r="BT202" s="327"/>
    </row>
    <row r="203" spans="19:72" s="357" customFormat="1">
      <c r="S203" s="294"/>
      <c r="T203" s="294"/>
      <c r="U203" s="294"/>
      <c r="V203" s="294"/>
      <c r="W203" s="323"/>
      <c r="X203" s="323"/>
      <c r="Y203" s="323"/>
      <c r="Z203" s="323"/>
      <c r="AA203" s="294"/>
      <c r="AB203" s="294"/>
      <c r="AC203" s="294"/>
      <c r="AD203" s="294"/>
      <c r="AE203" s="294"/>
      <c r="AF203" s="294"/>
      <c r="AG203" s="294"/>
      <c r="AH203" s="294"/>
      <c r="AI203" s="294"/>
      <c r="AJ203" s="294"/>
      <c r="AK203" s="294"/>
      <c r="AL203" s="294"/>
      <c r="AM203" s="294"/>
      <c r="AN203" s="294"/>
      <c r="AO203" s="294"/>
      <c r="AP203" s="294"/>
      <c r="AQ203" s="294"/>
      <c r="AR203" s="294"/>
      <c r="AS203" s="294"/>
      <c r="AT203" s="294"/>
      <c r="AU203" s="294"/>
      <c r="AV203" s="294"/>
      <c r="AW203" s="294"/>
      <c r="AX203" s="294"/>
      <c r="AY203" s="294"/>
      <c r="AZ203" s="294"/>
      <c r="BA203" s="294"/>
      <c r="BB203" s="294"/>
      <c r="BC203" s="294"/>
      <c r="BD203" s="294"/>
      <c r="BE203" s="294"/>
      <c r="BF203" s="294"/>
      <c r="BG203" s="294"/>
      <c r="BH203" s="294"/>
      <c r="BI203" s="327"/>
      <c r="BJ203" s="327"/>
      <c r="BK203" s="327"/>
      <c r="BL203" s="327"/>
      <c r="BM203" s="327"/>
      <c r="BN203" s="327"/>
      <c r="BO203" s="327"/>
      <c r="BP203" s="327"/>
      <c r="BQ203" s="327"/>
      <c r="BR203" s="327"/>
      <c r="BS203" s="327"/>
      <c r="BT203" s="327"/>
    </row>
    <row r="204" spans="19:72" s="357" customFormat="1">
      <c r="S204" s="294"/>
      <c r="T204" s="294"/>
      <c r="U204" s="294"/>
      <c r="V204" s="294"/>
      <c r="W204" s="323"/>
      <c r="X204" s="323"/>
      <c r="Y204" s="323"/>
      <c r="Z204" s="323"/>
      <c r="AA204" s="294"/>
      <c r="AB204" s="294"/>
      <c r="AC204" s="294"/>
      <c r="AD204" s="294"/>
      <c r="AE204" s="294"/>
      <c r="AF204" s="294"/>
      <c r="AG204" s="294"/>
      <c r="AH204" s="294"/>
      <c r="AI204" s="294"/>
      <c r="AJ204" s="294"/>
      <c r="AK204" s="294"/>
      <c r="AL204" s="294"/>
      <c r="AM204" s="294"/>
      <c r="AN204" s="294"/>
      <c r="AO204" s="294"/>
      <c r="AP204" s="294"/>
      <c r="AQ204" s="294"/>
      <c r="AR204" s="294"/>
      <c r="AS204" s="294"/>
      <c r="AT204" s="294"/>
      <c r="AU204" s="294"/>
      <c r="AV204" s="294"/>
      <c r="AW204" s="294"/>
      <c r="AX204" s="294"/>
      <c r="AY204" s="294"/>
      <c r="AZ204" s="294"/>
      <c r="BA204" s="294"/>
      <c r="BB204" s="294"/>
      <c r="BC204" s="294"/>
      <c r="BD204" s="294"/>
      <c r="BE204" s="294"/>
      <c r="BF204" s="294"/>
      <c r="BG204" s="294"/>
      <c r="BH204" s="294"/>
      <c r="BI204" s="327"/>
      <c r="BJ204" s="327"/>
      <c r="BK204" s="327"/>
      <c r="BL204" s="327"/>
      <c r="BM204" s="327"/>
      <c r="BN204" s="327"/>
      <c r="BO204" s="327"/>
      <c r="BP204" s="327"/>
      <c r="BQ204" s="327"/>
      <c r="BR204" s="327"/>
      <c r="BS204" s="327"/>
      <c r="BT204" s="327"/>
    </row>
    <row r="205" spans="19:72" s="357" customFormat="1">
      <c r="S205" s="294"/>
      <c r="T205" s="294"/>
      <c r="U205" s="294"/>
      <c r="V205" s="294"/>
      <c r="W205" s="323"/>
      <c r="X205" s="323"/>
      <c r="Y205" s="323"/>
      <c r="Z205" s="323"/>
      <c r="AA205" s="294"/>
      <c r="AB205" s="294"/>
      <c r="AC205" s="294"/>
      <c r="AD205" s="294"/>
      <c r="AE205" s="294"/>
      <c r="AF205" s="294"/>
      <c r="AG205" s="294"/>
      <c r="AH205" s="294"/>
      <c r="AI205" s="294"/>
      <c r="AJ205" s="294"/>
      <c r="AK205" s="294"/>
      <c r="AL205" s="294"/>
      <c r="AM205" s="294"/>
      <c r="AN205" s="294"/>
      <c r="AO205" s="294"/>
      <c r="AP205" s="294"/>
      <c r="AQ205" s="294"/>
      <c r="AR205" s="294"/>
      <c r="AS205" s="294"/>
      <c r="AT205" s="294"/>
      <c r="AU205" s="294"/>
      <c r="AV205" s="294"/>
      <c r="AW205" s="294"/>
      <c r="AX205" s="294"/>
      <c r="AY205" s="294"/>
      <c r="AZ205" s="294"/>
      <c r="BA205" s="294"/>
      <c r="BB205" s="294"/>
      <c r="BC205" s="294"/>
      <c r="BD205" s="294"/>
      <c r="BE205" s="294"/>
      <c r="BF205" s="294"/>
      <c r="BG205" s="294"/>
      <c r="BH205" s="294"/>
      <c r="BI205" s="327"/>
      <c r="BJ205" s="327"/>
      <c r="BK205" s="327"/>
      <c r="BL205" s="327"/>
      <c r="BM205" s="327"/>
      <c r="BN205" s="327"/>
      <c r="BO205" s="327"/>
      <c r="BP205" s="327"/>
      <c r="BQ205" s="327"/>
      <c r="BR205" s="327"/>
      <c r="BS205" s="327"/>
      <c r="BT205" s="327"/>
    </row>
    <row r="206" spans="19:72" s="357" customFormat="1">
      <c r="S206" s="294"/>
      <c r="T206" s="294"/>
      <c r="U206" s="294"/>
      <c r="V206" s="294"/>
      <c r="W206" s="323"/>
      <c r="X206" s="323"/>
      <c r="Y206" s="323"/>
      <c r="Z206" s="323"/>
      <c r="AA206" s="294"/>
      <c r="AB206" s="294"/>
      <c r="AC206" s="294"/>
      <c r="AD206" s="294"/>
      <c r="AE206" s="294"/>
      <c r="AF206" s="294"/>
      <c r="AG206" s="294"/>
      <c r="AH206" s="294"/>
      <c r="AI206" s="294"/>
      <c r="AJ206" s="294"/>
      <c r="AK206" s="294"/>
      <c r="AL206" s="294"/>
      <c r="AM206" s="294"/>
      <c r="AN206" s="294"/>
      <c r="AO206" s="294"/>
      <c r="AP206" s="294"/>
      <c r="AQ206" s="294"/>
      <c r="AR206" s="294"/>
      <c r="AS206" s="294"/>
      <c r="AT206" s="294"/>
      <c r="AU206" s="294"/>
      <c r="AV206" s="294"/>
      <c r="AW206" s="294"/>
      <c r="AX206" s="294"/>
      <c r="AY206" s="294"/>
      <c r="AZ206" s="294"/>
      <c r="BA206" s="294"/>
      <c r="BB206" s="294"/>
      <c r="BC206" s="294"/>
      <c r="BD206" s="294"/>
      <c r="BE206" s="294"/>
      <c r="BF206" s="294"/>
      <c r="BG206" s="294"/>
      <c r="BH206" s="294"/>
      <c r="BI206" s="327"/>
      <c r="BJ206" s="327"/>
      <c r="BK206" s="327"/>
      <c r="BL206" s="327"/>
      <c r="BM206" s="327"/>
      <c r="BN206" s="327"/>
      <c r="BO206" s="327"/>
      <c r="BP206" s="327"/>
      <c r="BQ206" s="327"/>
      <c r="BR206" s="327"/>
      <c r="BS206" s="327"/>
      <c r="BT206" s="327"/>
    </row>
    <row r="207" spans="19:72" s="357" customFormat="1">
      <c r="S207" s="294"/>
      <c r="T207" s="294"/>
      <c r="U207" s="294"/>
      <c r="V207" s="294"/>
      <c r="W207" s="323"/>
      <c r="X207" s="323"/>
      <c r="Y207" s="323"/>
      <c r="Z207" s="323"/>
      <c r="AA207" s="294"/>
      <c r="AB207" s="294"/>
      <c r="AC207" s="294"/>
      <c r="AD207" s="294"/>
      <c r="AE207" s="294"/>
      <c r="AF207" s="294"/>
      <c r="AG207" s="294"/>
      <c r="AH207" s="294"/>
      <c r="AI207" s="294"/>
      <c r="AJ207" s="294"/>
      <c r="AK207" s="294"/>
      <c r="AL207" s="294"/>
      <c r="AM207" s="294"/>
      <c r="AN207" s="294"/>
      <c r="AO207" s="294"/>
      <c r="AP207" s="294"/>
      <c r="AQ207" s="294"/>
      <c r="AR207" s="294"/>
      <c r="AS207" s="294"/>
      <c r="AT207" s="294"/>
      <c r="AU207" s="294"/>
      <c r="AV207" s="294"/>
      <c r="AW207" s="294"/>
      <c r="AX207" s="294"/>
      <c r="AY207" s="294"/>
      <c r="AZ207" s="294"/>
      <c r="BA207" s="294"/>
      <c r="BB207" s="294"/>
      <c r="BC207" s="294"/>
      <c r="BD207" s="294"/>
      <c r="BE207" s="294"/>
      <c r="BF207" s="294"/>
      <c r="BG207" s="294"/>
      <c r="BH207" s="294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</row>
    <row r="208" spans="19:72" s="357" customFormat="1">
      <c r="S208" s="294"/>
      <c r="T208" s="294"/>
      <c r="U208" s="294"/>
      <c r="V208" s="294"/>
      <c r="W208" s="323"/>
      <c r="X208" s="323"/>
      <c r="Y208" s="323"/>
      <c r="Z208" s="323"/>
      <c r="AA208" s="294"/>
      <c r="AB208" s="294"/>
      <c r="AC208" s="294"/>
      <c r="AD208" s="294"/>
      <c r="AE208" s="294"/>
      <c r="AF208" s="294"/>
      <c r="AG208" s="294"/>
      <c r="AH208" s="294"/>
      <c r="AI208" s="294"/>
      <c r="AJ208" s="294"/>
      <c r="AK208" s="294"/>
      <c r="AL208" s="294"/>
      <c r="AM208" s="294"/>
      <c r="AN208" s="294"/>
      <c r="AO208" s="294"/>
      <c r="AP208" s="294"/>
      <c r="AQ208" s="294"/>
      <c r="AR208" s="294"/>
      <c r="AS208" s="294"/>
      <c r="AT208" s="294"/>
      <c r="AU208" s="294"/>
      <c r="AV208" s="294"/>
      <c r="AW208" s="294"/>
      <c r="AX208" s="294"/>
      <c r="AY208" s="294"/>
      <c r="AZ208" s="294"/>
      <c r="BA208" s="294"/>
      <c r="BB208" s="294"/>
      <c r="BC208" s="294"/>
      <c r="BD208" s="294"/>
      <c r="BE208" s="294"/>
      <c r="BF208" s="294"/>
      <c r="BG208" s="294"/>
      <c r="BH208" s="294"/>
      <c r="BI208" s="327"/>
      <c r="BJ208" s="327"/>
      <c r="BK208" s="327"/>
      <c r="BL208" s="327"/>
      <c r="BM208" s="327"/>
      <c r="BN208" s="327"/>
      <c r="BO208" s="327"/>
      <c r="BP208" s="327"/>
      <c r="BQ208" s="327"/>
      <c r="BR208" s="327"/>
      <c r="BS208" s="327"/>
      <c r="BT208" s="327"/>
    </row>
    <row r="209" spans="19:72" s="357" customFormat="1">
      <c r="S209" s="294"/>
      <c r="T209" s="294"/>
      <c r="U209" s="294"/>
      <c r="V209" s="294"/>
      <c r="W209" s="323"/>
      <c r="X209" s="323"/>
      <c r="Y209" s="323"/>
      <c r="Z209" s="323"/>
      <c r="AA209" s="294"/>
      <c r="AB209" s="294"/>
      <c r="AC209" s="294"/>
      <c r="AD209" s="294"/>
      <c r="AE209" s="294"/>
      <c r="AF209" s="294"/>
      <c r="AG209" s="294"/>
      <c r="AH209" s="294"/>
      <c r="AI209" s="294"/>
      <c r="AJ209" s="294"/>
      <c r="AK209" s="294"/>
      <c r="AL209" s="294"/>
      <c r="AM209" s="294"/>
      <c r="AN209" s="294"/>
      <c r="AO209" s="294"/>
      <c r="AP209" s="294"/>
      <c r="AQ209" s="294"/>
      <c r="AR209" s="294"/>
      <c r="AS209" s="294"/>
      <c r="AT209" s="294"/>
      <c r="AU209" s="294"/>
      <c r="AV209" s="294"/>
      <c r="AW209" s="294"/>
      <c r="AX209" s="294"/>
      <c r="AY209" s="294"/>
      <c r="AZ209" s="294"/>
      <c r="BA209" s="294"/>
      <c r="BB209" s="294"/>
      <c r="BC209" s="294"/>
      <c r="BD209" s="294"/>
      <c r="BE209" s="294"/>
      <c r="BF209" s="294"/>
      <c r="BG209" s="294"/>
      <c r="BH209" s="294"/>
      <c r="BI209" s="327"/>
      <c r="BJ209" s="327"/>
      <c r="BK209" s="327"/>
      <c r="BL209" s="327"/>
      <c r="BM209" s="327"/>
      <c r="BN209" s="327"/>
      <c r="BO209" s="327"/>
      <c r="BP209" s="327"/>
      <c r="BQ209" s="327"/>
      <c r="BR209" s="327"/>
      <c r="BS209" s="327"/>
      <c r="BT209" s="327"/>
    </row>
    <row r="210" spans="19:72" s="357" customFormat="1">
      <c r="S210" s="294"/>
      <c r="T210" s="294"/>
      <c r="U210" s="294"/>
      <c r="V210" s="294"/>
      <c r="W210" s="323"/>
      <c r="X210" s="323"/>
      <c r="Y210" s="323"/>
      <c r="Z210" s="323"/>
      <c r="AA210" s="294"/>
      <c r="AB210" s="294"/>
      <c r="AC210" s="294"/>
      <c r="AD210" s="294"/>
      <c r="AE210" s="294"/>
      <c r="AF210" s="294"/>
      <c r="AG210" s="294"/>
      <c r="AH210" s="294"/>
      <c r="AI210" s="294"/>
      <c r="AJ210" s="294"/>
      <c r="AK210" s="294"/>
      <c r="AL210" s="294"/>
      <c r="AM210" s="294"/>
      <c r="AN210" s="294"/>
      <c r="AO210" s="294"/>
      <c r="AP210" s="294"/>
      <c r="AQ210" s="294"/>
      <c r="AR210" s="294"/>
      <c r="AS210" s="294"/>
      <c r="AT210" s="294"/>
      <c r="AU210" s="294"/>
      <c r="AV210" s="294"/>
      <c r="AW210" s="294"/>
      <c r="AX210" s="294"/>
      <c r="AY210" s="294"/>
      <c r="AZ210" s="294"/>
      <c r="BA210" s="294"/>
      <c r="BB210" s="294"/>
      <c r="BC210" s="294"/>
      <c r="BD210" s="294"/>
      <c r="BE210" s="294"/>
      <c r="BF210" s="294"/>
      <c r="BG210" s="294"/>
      <c r="BH210" s="294"/>
      <c r="BI210" s="327"/>
      <c r="BJ210" s="327"/>
      <c r="BK210" s="327"/>
      <c r="BL210" s="327"/>
      <c r="BM210" s="327"/>
      <c r="BN210" s="327"/>
      <c r="BO210" s="327"/>
      <c r="BP210" s="327"/>
      <c r="BQ210" s="327"/>
      <c r="BR210" s="327"/>
      <c r="BS210" s="327"/>
      <c r="BT210" s="327"/>
    </row>
    <row r="211" spans="19:72" s="357" customFormat="1">
      <c r="S211" s="294"/>
      <c r="T211" s="294"/>
      <c r="U211" s="294"/>
      <c r="V211" s="294"/>
      <c r="W211" s="323"/>
      <c r="X211" s="323"/>
      <c r="Y211" s="323"/>
      <c r="Z211" s="323"/>
      <c r="AA211" s="294"/>
      <c r="AB211" s="294"/>
      <c r="AC211" s="294"/>
      <c r="AD211" s="294"/>
      <c r="AE211" s="294"/>
      <c r="AF211" s="294"/>
      <c r="AG211" s="294"/>
      <c r="AH211" s="294"/>
      <c r="AI211" s="294"/>
      <c r="AJ211" s="294"/>
      <c r="AK211" s="294"/>
      <c r="AL211" s="294"/>
      <c r="AM211" s="294"/>
      <c r="AN211" s="294"/>
      <c r="AO211" s="294"/>
      <c r="AP211" s="294"/>
      <c r="AQ211" s="294"/>
      <c r="AR211" s="294"/>
      <c r="AS211" s="294"/>
      <c r="AT211" s="294"/>
      <c r="AU211" s="294"/>
      <c r="AV211" s="294"/>
      <c r="AW211" s="294"/>
      <c r="AX211" s="294"/>
      <c r="AY211" s="294"/>
      <c r="AZ211" s="294"/>
      <c r="BA211" s="294"/>
      <c r="BB211" s="294"/>
      <c r="BC211" s="294"/>
      <c r="BD211" s="294"/>
      <c r="BE211" s="294"/>
      <c r="BF211" s="294"/>
      <c r="BG211" s="294"/>
      <c r="BH211" s="294"/>
      <c r="BI211" s="327"/>
      <c r="BJ211" s="327"/>
      <c r="BK211" s="327"/>
      <c r="BL211" s="327"/>
      <c r="BM211" s="327"/>
      <c r="BN211" s="327"/>
      <c r="BO211" s="327"/>
      <c r="BP211" s="327"/>
      <c r="BQ211" s="327"/>
      <c r="BR211" s="327"/>
      <c r="BS211" s="327"/>
      <c r="BT211" s="327"/>
    </row>
    <row r="212" spans="19:72" s="357" customFormat="1">
      <c r="S212" s="294"/>
      <c r="T212" s="294"/>
      <c r="U212" s="294"/>
      <c r="V212" s="294"/>
      <c r="W212" s="323"/>
      <c r="X212" s="323"/>
      <c r="Y212" s="323"/>
      <c r="Z212" s="323"/>
      <c r="AA212" s="294"/>
      <c r="AB212" s="294"/>
      <c r="AC212" s="294"/>
      <c r="AD212" s="294"/>
      <c r="AE212" s="294"/>
      <c r="AF212" s="294"/>
      <c r="AG212" s="294"/>
      <c r="AH212" s="294"/>
      <c r="AI212" s="294"/>
      <c r="AJ212" s="294"/>
      <c r="AK212" s="294"/>
      <c r="AL212" s="294"/>
      <c r="AM212" s="294"/>
      <c r="AN212" s="294"/>
      <c r="AO212" s="294"/>
      <c r="AP212" s="294"/>
      <c r="AQ212" s="294"/>
      <c r="AR212" s="294"/>
      <c r="AS212" s="294"/>
      <c r="AT212" s="294"/>
      <c r="AU212" s="294"/>
      <c r="AV212" s="294"/>
      <c r="AW212" s="294"/>
      <c r="AX212" s="294"/>
      <c r="AY212" s="294"/>
      <c r="AZ212" s="294"/>
      <c r="BA212" s="294"/>
      <c r="BB212" s="294"/>
      <c r="BC212" s="294"/>
      <c r="BD212" s="294"/>
      <c r="BE212" s="294"/>
      <c r="BF212" s="294"/>
      <c r="BG212" s="294"/>
      <c r="BH212" s="294"/>
      <c r="BI212" s="327"/>
      <c r="BJ212" s="327"/>
      <c r="BK212" s="327"/>
      <c r="BL212" s="327"/>
      <c r="BM212" s="327"/>
      <c r="BN212" s="327"/>
      <c r="BO212" s="327"/>
      <c r="BP212" s="327"/>
      <c r="BQ212" s="327"/>
      <c r="BR212" s="327"/>
      <c r="BS212" s="327"/>
      <c r="BT212" s="327"/>
    </row>
    <row r="213" spans="19:72" s="357" customFormat="1">
      <c r="S213" s="294"/>
      <c r="T213" s="294"/>
      <c r="U213" s="294"/>
      <c r="V213" s="294"/>
      <c r="W213" s="323"/>
      <c r="X213" s="323"/>
      <c r="Y213" s="323"/>
      <c r="Z213" s="323"/>
      <c r="AA213" s="294"/>
      <c r="AB213" s="294"/>
      <c r="AC213" s="294"/>
      <c r="AD213" s="294"/>
      <c r="AE213" s="294"/>
      <c r="AF213" s="294"/>
      <c r="AG213" s="294"/>
      <c r="AH213" s="294"/>
      <c r="AI213" s="294"/>
      <c r="AJ213" s="294"/>
      <c r="AK213" s="294"/>
      <c r="AL213" s="294"/>
      <c r="AM213" s="294"/>
      <c r="AN213" s="294"/>
      <c r="AO213" s="294"/>
      <c r="AP213" s="294"/>
      <c r="AQ213" s="294"/>
      <c r="AR213" s="294"/>
      <c r="AS213" s="294"/>
      <c r="AT213" s="294"/>
      <c r="AU213" s="294"/>
      <c r="AV213" s="294"/>
      <c r="AW213" s="294"/>
      <c r="AX213" s="294"/>
      <c r="AY213" s="294"/>
      <c r="AZ213" s="294"/>
      <c r="BA213" s="294"/>
      <c r="BB213" s="294"/>
      <c r="BC213" s="294"/>
      <c r="BD213" s="294"/>
      <c r="BE213" s="294"/>
      <c r="BF213" s="294"/>
      <c r="BG213" s="294"/>
      <c r="BH213" s="294"/>
      <c r="BI213" s="327"/>
      <c r="BJ213" s="327"/>
      <c r="BK213" s="327"/>
      <c r="BL213" s="327"/>
      <c r="BM213" s="327"/>
      <c r="BN213" s="327"/>
      <c r="BO213" s="327"/>
      <c r="BP213" s="327"/>
      <c r="BQ213" s="327"/>
      <c r="BR213" s="327"/>
      <c r="BS213" s="327"/>
      <c r="BT213" s="327"/>
    </row>
    <row r="214" spans="19:72" s="357" customFormat="1">
      <c r="S214" s="294"/>
      <c r="T214" s="294"/>
      <c r="U214" s="294"/>
      <c r="V214" s="294"/>
      <c r="W214" s="323"/>
      <c r="X214" s="323"/>
      <c r="Y214" s="323"/>
      <c r="Z214" s="323"/>
      <c r="AA214" s="294"/>
      <c r="AB214" s="294"/>
      <c r="AC214" s="294"/>
      <c r="AD214" s="294"/>
      <c r="AE214" s="294"/>
      <c r="AF214" s="294"/>
      <c r="AG214" s="294"/>
      <c r="AH214" s="294"/>
      <c r="AI214" s="294"/>
      <c r="AJ214" s="294"/>
      <c r="AK214" s="294"/>
      <c r="AL214" s="294"/>
      <c r="AM214" s="294"/>
      <c r="AN214" s="294"/>
      <c r="AO214" s="294"/>
      <c r="AP214" s="294"/>
      <c r="AQ214" s="294"/>
      <c r="AR214" s="294"/>
      <c r="AS214" s="294"/>
      <c r="AT214" s="294"/>
      <c r="AU214" s="294"/>
      <c r="AV214" s="294"/>
      <c r="AW214" s="294"/>
      <c r="AX214" s="294"/>
      <c r="AY214" s="294"/>
      <c r="AZ214" s="294"/>
      <c r="BA214" s="294"/>
      <c r="BB214" s="294"/>
      <c r="BC214" s="294"/>
      <c r="BD214" s="294"/>
      <c r="BE214" s="294"/>
      <c r="BF214" s="294"/>
      <c r="BG214" s="294"/>
      <c r="BH214" s="294"/>
      <c r="BI214" s="327"/>
      <c r="BJ214" s="327"/>
      <c r="BK214" s="327"/>
      <c r="BL214" s="327"/>
      <c r="BM214" s="327"/>
      <c r="BN214" s="327"/>
      <c r="BO214" s="327"/>
      <c r="BP214" s="327"/>
      <c r="BQ214" s="327"/>
      <c r="BR214" s="327"/>
      <c r="BS214" s="327"/>
      <c r="BT214" s="327"/>
    </row>
    <row r="215" spans="19:72" s="357" customFormat="1">
      <c r="S215" s="294"/>
      <c r="T215" s="294"/>
      <c r="U215" s="294"/>
      <c r="V215" s="294"/>
      <c r="W215" s="323"/>
      <c r="X215" s="323"/>
      <c r="Y215" s="323"/>
      <c r="Z215" s="323"/>
      <c r="AA215" s="294"/>
      <c r="AB215" s="294"/>
      <c r="AC215" s="294"/>
      <c r="AD215" s="294"/>
      <c r="AE215" s="294"/>
      <c r="AF215" s="294"/>
      <c r="AG215" s="294"/>
      <c r="AH215" s="294"/>
      <c r="AI215" s="294"/>
      <c r="AJ215" s="294"/>
      <c r="AK215" s="294"/>
      <c r="AL215" s="294"/>
      <c r="AM215" s="294"/>
      <c r="AN215" s="294"/>
      <c r="AO215" s="294"/>
      <c r="AP215" s="294"/>
      <c r="AQ215" s="294"/>
      <c r="AR215" s="294"/>
      <c r="AS215" s="294"/>
      <c r="AT215" s="294"/>
      <c r="AU215" s="294"/>
      <c r="AV215" s="294"/>
      <c r="AW215" s="294"/>
      <c r="AX215" s="294"/>
      <c r="AY215" s="294"/>
      <c r="AZ215" s="294"/>
      <c r="BA215" s="294"/>
      <c r="BB215" s="294"/>
      <c r="BC215" s="294"/>
      <c r="BD215" s="294"/>
      <c r="BE215" s="294"/>
      <c r="BF215" s="294"/>
      <c r="BG215" s="294"/>
      <c r="BH215" s="294"/>
      <c r="BI215" s="327"/>
      <c r="BJ215" s="327"/>
      <c r="BK215" s="327"/>
      <c r="BL215" s="327"/>
      <c r="BM215" s="327"/>
      <c r="BN215" s="327"/>
      <c r="BO215" s="327"/>
      <c r="BP215" s="327"/>
      <c r="BQ215" s="327"/>
      <c r="BR215" s="327"/>
      <c r="BS215" s="327"/>
      <c r="BT215" s="327"/>
    </row>
    <row r="216" spans="19:72" s="357" customFormat="1">
      <c r="S216" s="294"/>
      <c r="T216" s="294"/>
      <c r="U216" s="294"/>
      <c r="V216" s="294"/>
      <c r="W216" s="323"/>
      <c r="X216" s="323"/>
      <c r="Y216" s="323"/>
      <c r="Z216" s="323"/>
      <c r="AA216" s="294"/>
      <c r="AB216" s="294"/>
      <c r="AC216" s="294"/>
      <c r="AD216" s="294"/>
      <c r="AE216" s="294"/>
      <c r="AF216" s="294"/>
      <c r="AG216" s="294"/>
      <c r="AH216" s="294"/>
      <c r="AI216" s="294"/>
      <c r="AJ216" s="294"/>
      <c r="AK216" s="294"/>
      <c r="AL216" s="294"/>
      <c r="AM216" s="294"/>
      <c r="AN216" s="294"/>
      <c r="AO216" s="294"/>
      <c r="AP216" s="294"/>
      <c r="AQ216" s="294"/>
      <c r="AR216" s="294"/>
      <c r="AS216" s="294"/>
      <c r="AT216" s="294"/>
      <c r="AU216" s="294"/>
      <c r="AV216" s="294"/>
      <c r="AW216" s="294"/>
      <c r="AX216" s="294"/>
      <c r="AY216" s="294"/>
      <c r="AZ216" s="294"/>
      <c r="BA216" s="294"/>
      <c r="BB216" s="294"/>
      <c r="BC216" s="294"/>
      <c r="BD216" s="294"/>
      <c r="BE216" s="294"/>
      <c r="BF216" s="294"/>
      <c r="BG216" s="294"/>
      <c r="BH216" s="294"/>
      <c r="BI216" s="327"/>
      <c r="BJ216" s="327"/>
      <c r="BK216" s="327"/>
      <c r="BL216" s="327"/>
      <c r="BM216" s="327"/>
      <c r="BN216" s="327"/>
      <c r="BO216" s="327"/>
      <c r="BP216" s="327"/>
      <c r="BQ216" s="327"/>
      <c r="BR216" s="327"/>
      <c r="BS216" s="327"/>
      <c r="BT216" s="327"/>
    </row>
    <row r="217" spans="19:72" s="357" customFormat="1">
      <c r="S217" s="294"/>
      <c r="T217" s="294"/>
      <c r="U217" s="294"/>
      <c r="V217" s="294"/>
      <c r="W217" s="323"/>
      <c r="X217" s="323"/>
      <c r="Y217" s="323"/>
      <c r="Z217" s="323"/>
      <c r="AA217" s="294"/>
      <c r="AB217" s="294"/>
      <c r="AC217" s="294"/>
      <c r="AD217" s="294"/>
      <c r="AE217" s="294"/>
      <c r="AF217" s="294"/>
      <c r="AG217" s="294"/>
      <c r="AH217" s="294"/>
      <c r="AI217" s="294"/>
      <c r="AJ217" s="294"/>
      <c r="AK217" s="294"/>
      <c r="AL217" s="294"/>
      <c r="AM217" s="294"/>
      <c r="AN217" s="294"/>
      <c r="AO217" s="294"/>
      <c r="AP217" s="294"/>
      <c r="AQ217" s="294"/>
      <c r="AR217" s="294"/>
      <c r="AS217" s="294"/>
      <c r="AT217" s="294"/>
      <c r="AU217" s="294"/>
      <c r="AV217" s="294"/>
      <c r="AW217" s="294"/>
      <c r="AX217" s="294"/>
      <c r="AY217" s="294"/>
      <c r="AZ217" s="294"/>
      <c r="BA217" s="294"/>
      <c r="BB217" s="294"/>
      <c r="BC217" s="294"/>
      <c r="BD217" s="294"/>
      <c r="BE217" s="294"/>
      <c r="BF217" s="294"/>
      <c r="BG217" s="294"/>
      <c r="BH217" s="294"/>
      <c r="BI217" s="327"/>
      <c r="BJ217" s="327"/>
      <c r="BK217" s="327"/>
      <c r="BL217" s="327"/>
      <c r="BM217" s="327"/>
      <c r="BN217" s="327"/>
      <c r="BO217" s="327"/>
      <c r="BP217" s="327"/>
      <c r="BQ217" s="327"/>
      <c r="BR217" s="327"/>
      <c r="BS217" s="327"/>
      <c r="BT217" s="327"/>
    </row>
    <row r="218" spans="19:72" s="357" customFormat="1">
      <c r="S218" s="294"/>
      <c r="T218" s="294"/>
      <c r="U218" s="294"/>
      <c r="V218" s="294"/>
      <c r="W218" s="323"/>
      <c r="X218" s="323"/>
      <c r="Y218" s="323"/>
      <c r="Z218" s="323"/>
      <c r="AA218" s="294"/>
      <c r="AB218" s="294"/>
      <c r="AC218" s="294"/>
      <c r="AD218" s="294"/>
      <c r="AE218" s="294"/>
      <c r="AF218" s="294"/>
      <c r="AG218" s="294"/>
      <c r="AH218" s="294"/>
      <c r="AI218" s="294"/>
      <c r="AJ218" s="294"/>
      <c r="AK218" s="294"/>
      <c r="AL218" s="294"/>
      <c r="AM218" s="294"/>
      <c r="AN218" s="294"/>
      <c r="AO218" s="294"/>
      <c r="AP218" s="294"/>
      <c r="AQ218" s="294"/>
      <c r="AR218" s="294"/>
      <c r="AS218" s="294"/>
      <c r="AT218" s="294"/>
      <c r="AU218" s="294"/>
      <c r="AV218" s="294"/>
      <c r="AW218" s="294"/>
      <c r="AX218" s="294"/>
      <c r="AY218" s="294"/>
      <c r="AZ218" s="294"/>
      <c r="BA218" s="294"/>
      <c r="BB218" s="294"/>
      <c r="BC218" s="294"/>
      <c r="BD218" s="294"/>
      <c r="BE218" s="294"/>
      <c r="BF218" s="294"/>
      <c r="BG218" s="294"/>
      <c r="BH218" s="294"/>
      <c r="BI218" s="327"/>
      <c r="BJ218" s="327"/>
      <c r="BK218" s="327"/>
      <c r="BL218" s="327"/>
      <c r="BM218" s="327"/>
      <c r="BN218" s="327"/>
      <c r="BO218" s="327"/>
      <c r="BP218" s="327"/>
      <c r="BQ218" s="327"/>
      <c r="BR218" s="327"/>
      <c r="BS218" s="327"/>
      <c r="BT218" s="327"/>
    </row>
    <row r="219" spans="19:72" s="357" customFormat="1">
      <c r="S219" s="294"/>
      <c r="T219" s="294"/>
      <c r="U219" s="294"/>
      <c r="V219" s="294"/>
      <c r="W219" s="323"/>
      <c r="X219" s="323"/>
      <c r="Y219" s="323"/>
      <c r="Z219" s="323"/>
      <c r="AA219" s="294"/>
      <c r="AB219" s="294"/>
      <c r="AC219" s="294"/>
      <c r="AD219" s="294"/>
      <c r="AE219" s="294"/>
      <c r="AF219" s="294"/>
      <c r="AG219" s="294"/>
      <c r="AH219" s="294"/>
      <c r="AI219" s="294"/>
      <c r="AJ219" s="294"/>
      <c r="AK219" s="294"/>
      <c r="AL219" s="294"/>
      <c r="AM219" s="294"/>
      <c r="AN219" s="294"/>
      <c r="AO219" s="294"/>
      <c r="AP219" s="294"/>
      <c r="AQ219" s="294"/>
      <c r="AR219" s="294"/>
      <c r="AS219" s="294"/>
      <c r="AT219" s="294"/>
      <c r="AU219" s="294"/>
      <c r="AV219" s="294"/>
      <c r="AW219" s="294"/>
      <c r="AX219" s="294"/>
      <c r="AY219" s="294"/>
      <c r="AZ219" s="294"/>
      <c r="BA219" s="294"/>
      <c r="BB219" s="294"/>
      <c r="BC219" s="294"/>
      <c r="BD219" s="294"/>
      <c r="BE219" s="294"/>
      <c r="BF219" s="294"/>
      <c r="BG219" s="294"/>
      <c r="BH219" s="294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  <c r="BT219" s="327"/>
    </row>
    <row r="220" spans="19:72" s="357" customFormat="1">
      <c r="S220" s="294"/>
      <c r="T220" s="294"/>
      <c r="U220" s="294"/>
      <c r="V220" s="294"/>
      <c r="W220" s="323"/>
      <c r="X220" s="323"/>
      <c r="Y220" s="323"/>
      <c r="Z220" s="323"/>
      <c r="AA220" s="294"/>
      <c r="AB220" s="294"/>
      <c r="AC220" s="294"/>
      <c r="AD220" s="294"/>
      <c r="AE220" s="294"/>
      <c r="AF220" s="294"/>
      <c r="AG220" s="294"/>
      <c r="AH220" s="294"/>
      <c r="AI220" s="294"/>
      <c r="AJ220" s="294"/>
      <c r="AK220" s="294"/>
      <c r="AL220" s="294"/>
      <c r="AM220" s="294"/>
      <c r="AN220" s="294"/>
      <c r="AO220" s="294"/>
      <c r="AP220" s="294"/>
      <c r="AQ220" s="294"/>
      <c r="AR220" s="294"/>
      <c r="AS220" s="294"/>
      <c r="AT220" s="294"/>
      <c r="AU220" s="294"/>
      <c r="AV220" s="294"/>
      <c r="AW220" s="294"/>
      <c r="AX220" s="294"/>
      <c r="AY220" s="294"/>
      <c r="AZ220" s="294"/>
      <c r="BA220" s="294"/>
      <c r="BB220" s="294"/>
      <c r="BC220" s="294"/>
      <c r="BD220" s="294"/>
      <c r="BE220" s="294"/>
      <c r="BF220" s="294"/>
      <c r="BG220" s="294"/>
      <c r="BH220" s="294"/>
      <c r="BI220" s="327"/>
      <c r="BJ220" s="327"/>
      <c r="BK220" s="327"/>
      <c r="BL220" s="327"/>
      <c r="BM220" s="327"/>
      <c r="BN220" s="327"/>
      <c r="BO220" s="327"/>
      <c r="BP220" s="327"/>
      <c r="BQ220" s="327"/>
      <c r="BR220" s="327"/>
      <c r="BS220" s="327"/>
      <c r="BT220" s="327"/>
    </row>
    <row r="221" spans="19:72" s="357" customFormat="1">
      <c r="S221" s="294"/>
      <c r="T221" s="294"/>
      <c r="U221" s="294"/>
      <c r="V221" s="294"/>
      <c r="W221" s="323"/>
      <c r="X221" s="323"/>
      <c r="Y221" s="323"/>
      <c r="Z221" s="323"/>
      <c r="AA221" s="294"/>
      <c r="AB221" s="294"/>
      <c r="AC221" s="294"/>
      <c r="AD221" s="294"/>
      <c r="AE221" s="294"/>
      <c r="AF221" s="294"/>
      <c r="AG221" s="294"/>
      <c r="AH221" s="294"/>
      <c r="AI221" s="294"/>
      <c r="AJ221" s="294"/>
      <c r="AK221" s="294"/>
      <c r="AL221" s="294"/>
      <c r="AM221" s="294"/>
      <c r="AN221" s="294"/>
      <c r="AO221" s="294"/>
      <c r="AP221" s="294"/>
      <c r="AQ221" s="294"/>
      <c r="AR221" s="294"/>
      <c r="AS221" s="294"/>
      <c r="AT221" s="294"/>
      <c r="AU221" s="294"/>
      <c r="AV221" s="294"/>
      <c r="AW221" s="294"/>
      <c r="AX221" s="294"/>
      <c r="AY221" s="294"/>
      <c r="AZ221" s="294"/>
      <c r="BA221" s="294"/>
      <c r="BB221" s="294"/>
      <c r="BC221" s="294"/>
      <c r="BD221" s="294"/>
      <c r="BE221" s="294"/>
      <c r="BF221" s="294"/>
      <c r="BG221" s="294"/>
      <c r="BH221" s="294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  <c r="BT221" s="327"/>
    </row>
    <row r="222" spans="19:72" s="357" customFormat="1">
      <c r="S222" s="294"/>
      <c r="T222" s="294"/>
      <c r="U222" s="294"/>
      <c r="V222" s="294"/>
      <c r="W222" s="323"/>
      <c r="X222" s="323"/>
      <c r="Y222" s="323"/>
      <c r="Z222" s="323"/>
      <c r="AA222" s="294"/>
      <c r="AB222" s="294"/>
      <c r="AC222" s="294"/>
      <c r="AD222" s="294"/>
      <c r="AE222" s="294"/>
      <c r="AF222" s="294"/>
      <c r="AG222" s="294"/>
      <c r="AH222" s="294"/>
      <c r="AI222" s="294"/>
      <c r="AJ222" s="294"/>
      <c r="AK222" s="294"/>
      <c r="AL222" s="294"/>
      <c r="AM222" s="294"/>
      <c r="AN222" s="294"/>
      <c r="AO222" s="294"/>
      <c r="AP222" s="294"/>
      <c r="AQ222" s="294"/>
      <c r="AR222" s="294"/>
      <c r="AS222" s="294"/>
      <c r="AT222" s="294"/>
      <c r="AU222" s="294"/>
      <c r="AV222" s="294"/>
      <c r="AW222" s="294"/>
      <c r="AX222" s="294"/>
      <c r="AY222" s="294"/>
      <c r="AZ222" s="294"/>
      <c r="BA222" s="294"/>
      <c r="BB222" s="294"/>
      <c r="BC222" s="294"/>
      <c r="BD222" s="294"/>
      <c r="BE222" s="294"/>
      <c r="BF222" s="294"/>
      <c r="BG222" s="294"/>
      <c r="BH222" s="294"/>
      <c r="BI222" s="327"/>
      <c r="BJ222" s="327"/>
      <c r="BK222" s="327"/>
      <c r="BL222" s="327"/>
      <c r="BM222" s="327"/>
      <c r="BN222" s="327"/>
      <c r="BO222" s="327"/>
      <c r="BP222" s="327"/>
      <c r="BQ222" s="327"/>
      <c r="BR222" s="327"/>
      <c r="BS222" s="327"/>
      <c r="BT222" s="327"/>
    </row>
    <row r="223" spans="19:72" s="357" customFormat="1">
      <c r="S223" s="294"/>
      <c r="T223" s="294"/>
      <c r="U223" s="294"/>
      <c r="V223" s="294"/>
      <c r="W223" s="323"/>
      <c r="X223" s="323"/>
      <c r="Y223" s="323"/>
      <c r="Z223" s="323"/>
      <c r="AA223" s="294"/>
      <c r="AB223" s="294"/>
      <c r="AC223" s="294"/>
      <c r="AD223" s="294"/>
      <c r="AE223" s="294"/>
      <c r="AF223" s="294"/>
      <c r="AG223" s="294"/>
      <c r="AH223" s="294"/>
      <c r="AI223" s="294"/>
      <c r="AJ223" s="294"/>
      <c r="AK223" s="294"/>
      <c r="AL223" s="294"/>
      <c r="AM223" s="294"/>
      <c r="AN223" s="294"/>
      <c r="AO223" s="294"/>
      <c r="AP223" s="294"/>
      <c r="AQ223" s="294"/>
      <c r="AR223" s="294"/>
      <c r="AS223" s="294"/>
      <c r="AT223" s="294"/>
      <c r="AU223" s="294"/>
      <c r="AV223" s="294"/>
      <c r="AW223" s="294"/>
      <c r="AX223" s="294"/>
      <c r="AY223" s="294"/>
      <c r="AZ223" s="294"/>
      <c r="BA223" s="294"/>
      <c r="BB223" s="294"/>
      <c r="BC223" s="294"/>
      <c r="BD223" s="294"/>
      <c r="BE223" s="294"/>
      <c r="BF223" s="294"/>
      <c r="BG223" s="294"/>
      <c r="BH223" s="294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  <c r="BT223" s="327"/>
    </row>
    <row r="224" spans="19:72" s="357" customFormat="1">
      <c r="S224" s="294"/>
      <c r="T224" s="294"/>
      <c r="U224" s="294"/>
      <c r="V224" s="294"/>
      <c r="W224" s="323"/>
      <c r="X224" s="323"/>
      <c r="Y224" s="323"/>
      <c r="Z224" s="323"/>
      <c r="AA224" s="294"/>
      <c r="AB224" s="294"/>
      <c r="AC224" s="294"/>
      <c r="AD224" s="294"/>
      <c r="AE224" s="294"/>
      <c r="AF224" s="294"/>
      <c r="AG224" s="294"/>
      <c r="AH224" s="294"/>
      <c r="AI224" s="294"/>
      <c r="AJ224" s="294"/>
      <c r="AK224" s="294"/>
      <c r="AL224" s="294"/>
      <c r="AM224" s="294"/>
      <c r="AN224" s="294"/>
      <c r="AO224" s="294"/>
      <c r="AP224" s="294"/>
      <c r="AQ224" s="294"/>
      <c r="AR224" s="294"/>
      <c r="AS224" s="294"/>
      <c r="AT224" s="294"/>
      <c r="AU224" s="294"/>
      <c r="AV224" s="294"/>
      <c r="AW224" s="294"/>
      <c r="AX224" s="294"/>
      <c r="AY224" s="294"/>
      <c r="AZ224" s="294"/>
      <c r="BA224" s="294"/>
      <c r="BB224" s="294"/>
      <c r="BC224" s="294"/>
      <c r="BD224" s="294"/>
      <c r="BE224" s="294"/>
      <c r="BF224" s="294"/>
      <c r="BG224" s="294"/>
      <c r="BH224" s="294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</row>
    <row r="225" spans="19:72" s="357" customFormat="1">
      <c r="S225" s="294"/>
      <c r="T225" s="294"/>
      <c r="U225" s="294"/>
      <c r="V225" s="294"/>
      <c r="W225" s="323"/>
      <c r="X225" s="323"/>
      <c r="Y225" s="323"/>
      <c r="Z225" s="323"/>
      <c r="AA225" s="294"/>
      <c r="AB225" s="294"/>
      <c r="AC225" s="294"/>
      <c r="AD225" s="294"/>
      <c r="AE225" s="294"/>
      <c r="AF225" s="294"/>
      <c r="AG225" s="294"/>
      <c r="AH225" s="294"/>
      <c r="AI225" s="294"/>
      <c r="AJ225" s="294"/>
      <c r="AK225" s="294"/>
      <c r="AL225" s="294"/>
      <c r="AM225" s="294"/>
      <c r="AN225" s="294"/>
      <c r="AO225" s="294"/>
      <c r="AP225" s="294"/>
      <c r="AQ225" s="294"/>
      <c r="AR225" s="294"/>
      <c r="AS225" s="294"/>
      <c r="AT225" s="294"/>
      <c r="AU225" s="294"/>
      <c r="AV225" s="294"/>
      <c r="AW225" s="294"/>
      <c r="AX225" s="294"/>
      <c r="AY225" s="294"/>
      <c r="AZ225" s="294"/>
      <c r="BA225" s="294"/>
      <c r="BB225" s="294"/>
      <c r="BC225" s="294"/>
      <c r="BD225" s="294"/>
      <c r="BE225" s="294"/>
      <c r="BF225" s="294"/>
      <c r="BG225" s="294"/>
      <c r="BH225" s="294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  <c r="BT225" s="327"/>
    </row>
    <row r="226" spans="19:72" s="357" customFormat="1">
      <c r="S226" s="294"/>
      <c r="T226" s="294"/>
      <c r="U226" s="294"/>
      <c r="V226" s="294"/>
      <c r="W226" s="323"/>
      <c r="X226" s="323"/>
      <c r="Y226" s="323"/>
      <c r="Z226" s="323"/>
      <c r="AA226" s="294"/>
      <c r="AB226" s="294"/>
      <c r="AC226" s="294"/>
      <c r="AD226" s="294"/>
      <c r="AE226" s="294"/>
      <c r="AF226" s="294"/>
      <c r="AG226" s="294"/>
      <c r="AH226" s="294"/>
      <c r="AI226" s="294"/>
      <c r="AJ226" s="294"/>
      <c r="AK226" s="294"/>
      <c r="AL226" s="294"/>
      <c r="AM226" s="294"/>
      <c r="AN226" s="294"/>
      <c r="AO226" s="294"/>
      <c r="AP226" s="294"/>
      <c r="AQ226" s="294"/>
      <c r="AR226" s="294"/>
      <c r="AS226" s="294"/>
      <c r="AT226" s="294"/>
      <c r="AU226" s="294"/>
      <c r="AV226" s="294"/>
      <c r="AW226" s="294"/>
      <c r="AX226" s="294"/>
      <c r="AY226" s="294"/>
      <c r="AZ226" s="294"/>
      <c r="BA226" s="294"/>
      <c r="BB226" s="294"/>
      <c r="BC226" s="294"/>
      <c r="BD226" s="294"/>
      <c r="BE226" s="294"/>
      <c r="BF226" s="294"/>
      <c r="BG226" s="294"/>
      <c r="BH226" s="294"/>
      <c r="BI226" s="327"/>
      <c r="BJ226" s="327"/>
      <c r="BK226" s="327"/>
      <c r="BL226" s="327"/>
      <c r="BM226" s="327"/>
      <c r="BN226" s="327"/>
      <c r="BO226" s="327"/>
      <c r="BP226" s="327"/>
      <c r="BQ226" s="327"/>
      <c r="BR226" s="327"/>
      <c r="BS226" s="327"/>
      <c r="BT226" s="327"/>
    </row>
    <row r="227" spans="19:72" s="357" customFormat="1">
      <c r="S227" s="294"/>
      <c r="T227" s="294"/>
      <c r="U227" s="294"/>
      <c r="V227" s="294"/>
      <c r="W227" s="323"/>
      <c r="X227" s="323"/>
      <c r="Y227" s="323"/>
      <c r="Z227" s="323"/>
      <c r="AA227" s="294"/>
      <c r="AB227" s="294"/>
      <c r="AC227" s="294"/>
      <c r="AD227" s="294"/>
      <c r="AE227" s="294"/>
      <c r="AF227" s="294"/>
      <c r="AG227" s="294"/>
      <c r="AH227" s="294"/>
      <c r="AI227" s="294"/>
      <c r="AJ227" s="294"/>
      <c r="AK227" s="294"/>
      <c r="AL227" s="294"/>
      <c r="AM227" s="294"/>
      <c r="AN227" s="294"/>
      <c r="AO227" s="294"/>
      <c r="AP227" s="294"/>
      <c r="AQ227" s="294"/>
      <c r="AR227" s="294"/>
      <c r="AS227" s="294"/>
      <c r="AT227" s="294"/>
      <c r="AU227" s="294"/>
      <c r="AV227" s="294"/>
      <c r="AW227" s="294"/>
      <c r="AX227" s="294"/>
      <c r="AY227" s="294"/>
      <c r="AZ227" s="294"/>
      <c r="BA227" s="294"/>
      <c r="BB227" s="294"/>
      <c r="BC227" s="294"/>
      <c r="BD227" s="294"/>
      <c r="BE227" s="294"/>
      <c r="BF227" s="294"/>
      <c r="BG227" s="294"/>
      <c r="BH227" s="294"/>
      <c r="BI227" s="327"/>
      <c r="BJ227" s="327"/>
      <c r="BK227" s="327"/>
      <c r="BL227" s="327"/>
      <c r="BM227" s="327"/>
      <c r="BN227" s="327"/>
      <c r="BO227" s="327"/>
      <c r="BP227" s="327"/>
      <c r="BQ227" s="327"/>
      <c r="BR227" s="327"/>
      <c r="BS227" s="327"/>
      <c r="BT227" s="327"/>
    </row>
    <row r="228" spans="19:72" s="357" customFormat="1">
      <c r="S228" s="294"/>
      <c r="T228" s="294"/>
      <c r="U228" s="294"/>
      <c r="V228" s="294"/>
      <c r="W228" s="323"/>
      <c r="X228" s="323"/>
      <c r="Y228" s="323"/>
      <c r="Z228" s="323"/>
      <c r="AA228" s="294"/>
      <c r="AB228" s="294"/>
      <c r="AC228" s="294"/>
      <c r="AD228" s="294"/>
      <c r="AE228" s="294"/>
      <c r="AF228" s="294"/>
      <c r="AG228" s="294"/>
      <c r="AH228" s="294"/>
      <c r="AI228" s="294"/>
      <c r="AJ228" s="294"/>
      <c r="AK228" s="294"/>
      <c r="AL228" s="294"/>
      <c r="AM228" s="294"/>
      <c r="AN228" s="294"/>
      <c r="AO228" s="294"/>
      <c r="AP228" s="294"/>
      <c r="AQ228" s="294"/>
      <c r="AR228" s="294"/>
      <c r="AS228" s="294"/>
      <c r="AT228" s="294"/>
      <c r="AU228" s="294"/>
      <c r="AV228" s="294"/>
      <c r="AW228" s="294"/>
      <c r="AX228" s="294"/>
      <c r="AY228" s="294"/>
      <c r="AZ228" s="294"/>
      <c r="BA228" s="294"/>
      <c r="BB228" s="294"/>
      <c r="BC228" s="294"/>
      <c r="BD228" s="294"/>
      <c r="BE228" s="294"/>
      <c r="BF228" s="294"/>
      <c r="BG228" s="294"/>
      <c r="BH228" s="294"/>
      <c r="BI228" s="327"/>
      <c r="BJ228" s="327"/>
      <c r="BK228" s="327"/>
      <c r="BL228" s="327"/>
      <c r="BM228" s="327"/>
      <c r="BN228" s="327"/>
      <c r="BO228" s="327"/>
      <c r="BP228" s="327"/>
      <c r="BQ228" s="327"/>
      <c r="BR228" s="327"/>
      <c r="BS228" s="327"/>
      <c r="BT228" s="327"/>
    </row>
    <row r="229" spans="19:72" s="357" customFormat="1">
      <c r="S229" s="294"/>
      <c r="T229" s="294"/>
      <c r="U229" s="294"/>
      <c r="V229" s="294"/>
      <c r="W229" s="323"/>
      <c r="X229" s="323"/>
      <c r="Y229" s="323"/>
      <c r="Z229" s="323"/>
      <c r="AA229" s="294"/>
      <c r="AB229" s="294"/>
      <c r="AC229" s="294"/>
      <c r="AD229" s="294"/>
      <c r="AE229" s="294"/>
      <c r="AF229" s="294"/>
      <c r="AG229" s="294"/>
      <c r="AH229" s="294"/>
      <c r="AI229" s="294"/>
      <c r="AJ229" s="294"/>
      <c r="AK229" s="294"/>
      <c r="AL229" s="294"/>
      <c r="AM229" s="294"/>
      <c r="AN229" s="294"/>
      <c r="AO229" s="294"/>
      <c r="AP229" s="294"/>
      <c r="AQ229" s="294"/>
      <c r="AR229" s="294"/>
      <c r="AS229" s="294"/>
      <c r="AT229" s="294"/>
      <c r="AU229" s="294"/>
      <c r="AV229" s="294"/>
      <c r="AW229" s="294"/>
      <c r="AX229" s="294"/>
      <c r="AY229" s="294"/>
      <c r="AZ229" s="294"/>
      <c r="BA229" s="294"/>
      <c r="BB229" s="294"/>
      <c r="BC229" s="294"/>
      <c r="BD229" s="294"/>
      <c r="BE229" s="294"/>
      <c r="BF229" s="294"/>
      <c r="BG229" s="294"/>
      <c r="BH229" s="294"/>
      <c r="BI229" s="327"/>
      <c r="BJ229" s="327"/>
      <c r="BK229" s="327"/>
      <c r="BL229" s="327"/>
      <c r="BM229" s="327"/>
      <c r="BN229" s="327"/>
      <c r="BO229" s="327"/>
      <c r="BP229" s="327"/>
      <c r="BQ229" s="327"/>
      <c r="BR229" s="327"/>
      <c r="BS229" s="327"/>
      <c r="BT229" s="327"/>
    </row>
    <row r="230" spans="19:72" s="357" customFormat="1">
      <c r="S230" s="294"/>
      <c r="T230" s="294"/>
      <c r="U230" s="294"/>
      <c r="V230" s="294"/>
      <c r="W230" s="323"/>
      <c r="X230" s="323"/>
      <c r="Y230" s="323"/>
      <c r="Z230" s="323"/>
      <c r="AA230" s="294"/>
      <c r="AB230" s="294"/>
      <c r="AC230" s="294"/>
      <c r="AD230" s="294"/>
      <c r="AE230" s="294"/>
      <c r="AF230" s="294"/>
      <c r="AG230" s="294"/>
      <c r="AH230" s="294"/>
      <c r="AI230" s="294"/>
      <c r="AJ230" s="294"/>
      <c r="AK230" s="294"/>
      <c r="AL230" s="294"/>
      <c r="AM230" s="294"/>
      <c r="AN230" s="294"/>
      <c r="AO230" s="294"/>
      <c r="AP230" s="294"/>
      <c r="AQ230" s="294"/>
      <c r="AR230" s="294"/>
      <c r="AS230" s="294"/>
      <c r="AT230" s="294"/>
      <c r="AU230" s="294"/>
      <c r="AV230" s="294"/>
      <c r="AW230" s="294"/>
      <c r="AX230" s="294"/>
      <c r="AY230" s="294"/>
      <c r="AZ230" s="294"/>
      <c r="BA230" s="294"/>
      <c r="BB230" s="294"/>
      <c r="BC230" s="294"/>
      <c r="BD230" s="294"/>
      <c r="BE230" s="294"/>
      <c r="BF230" s="294"/>
      <c r="BG230" s="294"/>
      <c r="BH230" s="294"/>
      <c r="BI230" s="327"/>
      <c r="BJ230" s="327"/>
      <c r="BK230" s="327"/>
      <c r="BL230" s="327"/>
      <c r="BM230" s="327"/>
      <c r="BN230" s="327"/>
      <c r="BO230" s="327"/>
      <c r="BP230" s="327"/>
      <c r="BQ230" s="327"/>
      <c r="BR230" s="327"/>
      <c r="BS230" s="327"/>
      <c r="BT230" s="327"/>
    </row>
    <row r="231" spans="19:72" s="357" customFormat="1">
      <c r="S231" s="294"/>
      <c r="T231" s="294"/>
      <c r="U231" s="294"/>
      <c r="V231" s="294"/>
      <c r="W231" s="323"/>
      <c r="X231" s="323"/>
      <c r="Y231" s="323"/>
      <c r="Z231" s="323"/>
      <c r="AA231" s="294"/>
      <c r="AB231" s="294"/>
      <c r="AC231" s="294"/>
      <c r="AD231" s="294"/>
      <c r="AE231" s="294"/>
      <c r="AF231" s="294"/>
      <c r="AG231" s="294"/>
      <c r="AH231" s="294"/>
      <c r="AI231" s="294"/>
      <c r="AJ231" s="294"/>
      <c r="AK231" s="294"/>
      <c r="AL231" s="294"/>
      <c r="AM231" s="294"/>
      <c r="AN231" s="294"/>
      <c r="AO231" s="294"/>
      <c r="AP231" s="294"/>
      <c r="AQ231" s="294"/>
      <c r="AR231" s="294"/>
      <c r="AS231" s="294"/>
      <c r="AT231" s="294"/>
      <c r="AU231" s="294"/>
      <c r="AV231" s="294"/>
      <c r="AW231" s="294"/>
      <c r="AX231" s="294"/>
      <c r="AY231" s="294"/>
      <c r="AZ231" s="294"/>
      <c r="BA231" s="294"/>
      <c r="BB231" s="294"/>
      <c r="BC231" s="294"/>
      <c r="BD231" s="294"/>
      <c r="BE231" s="294"/>
      <c r="BF231" s="294"/>
      <c r="BG231" s="294"/>
      <c r="BH231" s="294"/>
      <c r="BI231" s="327"/>
      <c r="BJ231" s="327"/>
      <c r="BK231" s="327"/>
      <c r="BL231" s="327"/>
      <c r="BM231" s="327"/>
      <c r="BN231" s="327"/>
      <c r="BO231" s="327"/>
      <c r="BP231" s="327"/>
      <c r="BQ231" s="327"/>
      <c r="BR231" s="327"/>
      <c r="BS231" s="327"/>
      <c r="BT231" s="327"/>
    </row>
    <row r="232" spans="19:72" s="357" customFormat="1">
      <c r="S232" s="294"/>
      <c r="T232" s="294"/>
      <c r="U232" s="294"/>
      <c r="V232" s="294"/>
      <c r="W232" s="323"/>
      <c r="X232" s="323"/>
      <c r="Y232" s="323"/>
      <c r="Z232" s="323"/>
      <c r="AA232" s="294"/>
      <c r="AB232" s="294"/>
      <c r="AC232" s="294"/>
      <c r="AD232" s="294"/>
      <c r="AE232" s="294"/>
      <c r="AF232" s="294"/>
      <c r="AG232" s="294"/>
      <c r="AH232" s="294"/>
      <c r="AI232" s="294"/>
      <c r="AJ232" s="294"/>
      <c r="AK232" s="294"/>
      <c r="AL232" s="294"/>
      <c r="AM232" s="294"/>
      <c r="AN232" s="294"/>
      <c r="AO232" s="294"/>
      <c r="AP232" s="294"/>
      <c r="AQ232" s="294"/>
      <c r="AR232" s="294"/>
      <c r="AS232" s="294"/>
      <c r="AT232" s="294"/>
      <c r="AU232" s="294"/>
      <c r="AV232" s="294"/>
      <c r="AW232" s="294"/>
      <c r="AX232" s="294"/>
      <c r="AY232" s="294"/>
      <c r="AZ232" s="294"/>
      <c r="BA232" s="294"/>
      <c r="BB232" s="294"/>
      <c r="BC232" s="294"/>
      <c r="BD232" s="294"/>
      <c r="BE232" s="294"/>
      <c r="BF232" s="294"/>
      <c r="BG232" s="294"/>
      <c r="BH232" s="294"/>
      <c r="BI232" s="327"/>
      <c r="BJ232" s="327"/>
      <c r="BK232" s="327"/>
      <c r="BL232" s="327"/>
      <c r="BM232" s="327"/>
      <c r="BN232" s="327"/>
      <c r="BO232" s="327"/>
      <c r="BP232" s="327"/>
      <c r="BQ232" s="327"/>
      <c r="BR232" s="327"/>
      <c r="BS232" s="327"/>
      <c r="BT232" s="327"/>
    </row>
    <row r="233" spans="19:72" s="357" customFormat="1">
      <c r="S233" s="294"/>
      <c r="T233" s="294"/>
      <c r="U233" s="294"/>
      <c r="V233" s="294"/>
      <c r="W233" s="323"/>
      <c r="X233" s="323"/>
      <c r="Y233" s="323"/>
      <c r="Z233" s="323"/>
      <c r="AA233" s="294"/>
      <c r="AB233" s="294"/>
      <c r="AC233" s="294"/>
      <c r="AD233" s="294"/>
      <c r="AE233" s="294"/>
      <c r="AF233" s="294"/>
      <c r="AG233" s="294"/>
      <c r="AH233" s="294"/>
      <c r="AI233" s="294"/>
      <c r="AJ233" s="294"/>
      <c r="AK233" s="294"/>
      <c r="AL233" s="294"/>
      <c r="AM233" s="294"/>
      <c r="AN233" s="294"/>
      <c r="AO233" s="294"/>
      <c r="AP233" s="294"/>
      <c r="AQ233" s="294"/>
      <c r="AR233" s="294"/>
      <c r="AS233" s="294"/>
      <c r="AT233" s="294"/>
      <c r="AU233" s="294"/>
      <c r="AV233" s="294"/>
      <c r="AW233" s="294"/>
      <c r="AX233" s="294"/>
      <c r="AY233" s="294"/>
      <c r="AZ233" s="294"/>
      <c r="BA233" s="294"/>
      <c r="BB233" s="294"/>
      <c r="BC233" s="294"/>
      <c r="BD233" s="294"/>
      <c r="BE233" s="294"/>
      <c r="BF233" s="294"/>
      <c r="BG233" s="294"/>
      <c r="BH233" s="294"/>
      <c r="BI233" s="327"/>
      <c r="BJ233" s="327"/>
      <c r="BK233" s="327"/>
      <c r="BL233" s="327"/>
      <c r="BM233" s="327"/>
      <c r="BN233" s="327"/>
      <c r="BO233" s="327"/>
      <c r="BP233" s="327"/>
      <c r="BQ233" s="327"/>
      <c r="BR233" s="327"/>
      <c r="BS233" s="327"/>
      <c r="BT233" s="327"/>
    </row>
    <row r="234" spans="19:72" s="357" customFormat="1">
      <c r="S234" s="294"/>
      <c r="T234" s="294"/>
      <c r="U234" s="294"/>
      <c r="V234" s="294"/>
      <c r="W234" s="323"/>
      <c r="X234" s="323"/>
      <c r="Y234" s="323"/>
      <c r="Z234" s="323"/>
      <c r="AA234" s="294"/>
      <c r="AB234" s="294"/>
      <c r="AC234" s="294"/>
      <c r="AD234" s="294"/>
      <c r="AE234" s="294"/>
      <c r="AF234" s="294"/>
      <c r="AG234" s="294"/>
      <c r="AH234" s="294"/>
      <c r="AI234" s="294"/>
      <c r="AJ234" s="294"/>
      <c r="AK234" s="294"/>
      <c r="AL234" s="294"/>
      <c r="AM234" s="294"/>
      <c r="AN234" s="294"/>
      <c r="AO234" s="294"/>
      <c r="AP234" s="294"/>
      <c r="AQ234" s="294"/>
      <c r="AR234" s="294"/>
      <c r="AS234" s="294"/>
      <c r="AT234" s="294"/>
      <c r="AU234" s="294"/>
      <c r="AV234" s="294"/>
      <c r="AW234" s="294"/>
      <c r="AX234" s="294"/>
      <c r="AY234" s="294"/>
      <c r="AZ234" s="294"/>
      <c r="BA234" s="294"/>
      <c r="BB234" s="294"/>
      <c r="BC234" s="294"/>
      <c r="BD234" s="294"/>
      <c r="BE234" s="294"/>
      <c r="BF234" s="294"/>
      <c r="BG234" s="294"/>
      <c r="BH234" s="294"/>
      <c r="BI234" s="327"/>
      <c r="BJ234" s="327"/>
      <c r="BK234" s="327"/>
      <c r="BL234" s="327"/>
      <c r="BM234" s="327"/>
      <c r="BN234" s="327"/>
      <c r="BO234" s="327"/>
      <c r="BP234" s="327"/>
      <c r="BQ234" s="327"/>
      <c r="BR234" s="327"/>
      <c r="BS234" s="327"/>
      <c r="BT234" s="327"/>
    </row>
    <row r="235" spans="19:72" s="357" customFormat="1">
      <c r="S235" s="294"/>
      <c r="T235" s="294"/>
      <c r="U235" s="294"/>
      <c r="V235" s="294"/>
      <c r="W235" s="323"/>
      <c r="X235" s="323"/>
      <c r="Y235" s="323"/>
      <c r="Z235" s="323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  <c r="AP235" s="294"/>
      <c r="AQ235" s="294"/>
      <c r="AR235" s="294"/>
      <c r="AS235" s="294"/>
      <c r="AT235" s="294"/>
      <c r="AU235" s="294"/>
      <c r="AV235" s="294"/>
      <c r="AW235" s="294"/>
      <c r="AX235" s="294"/>
      <c r="AY235" s="294"/>
      <c r="AZ235" s="294"/>
      <c r="BA235" s="294"/>
      <c r="BB235" s="294"/>
      <c r="BC235" s="294"/>
      <c r="BD235" s="294"/>
      <c r="BE235" s="294"/>
      <c r="BF235" s="294"/>
      <c r="BG235" s="294"/>
      <c r="BH235" s="294"/>
      <c r="BI235" s="327"/>
      <c r="BJ235" s="327"/>
      <c r="BK235" s="327"/>
      <c r="BL235" s="327"/>
      <c r="BM235" s="327"/>
      <c r="BN235" s="327"/>
      <c r="BO235" s="327"/>
      <c r="BP235" s="327"/>
      <c r="BQ235" s="327"/>
      <c r="BR235" s="327"/>
      <c r="BS235" s="327"/>
      <c r="BT235" s="327"/>
    </row>
    <row r="236" spans="19:72" s="357" customFormat="1">
      <c r="S236" s="294"/>
      <c r="T236" s="294"/>
      <c r="U236" s="294"/>
      <c r="V236" s="294"/>
      <c r="W236" s="323"/>
      <c r="X236" s="323"/>
      <c r="Y236" s="323"/>
      <c r="Z236" s="323"/>
      <c r="AA236" s="294"/>
      <c r="AB236" s="294"/>
      <c r="AC236" s="294"/>
      <c r="AD236" s="294"/>
      <c r="AE236" s="294"/>
      <c r="AF236" s="294"/>
      <c r="AG236" s="294"/>
      <c r="AH236" s="294"/>
      <c r="AI236" s="294"/>
      <c r="AJ236" s="294"/>
      <c r="AK236" s="294"/>
      <c r="AL236" s="294"/>
      <c r="AM236" s="294"/>
      <c r="AN236" s="294"/>
      <c r="AO236" s="294"/>
      <c r="AP236" s="294"/>
      <c r="AQ236" s="294"/>
      <c r="AR236" s="294"/>
      <c r="AS236" s="294"/>
      <c r="AT236" s="294"/>
      <c r="AU236" s="294"/>
      <c r="AV236" s="294"/>
      <c r="AW236" s="294"/>
      <c r="AX236" s="294"/>
      <c r="AY236" s="294"/>
      <c r="AZ236" s="294"/>
      <c r="BA236" s="294"/>
      <c r="BB236" s="294"/>
      <c r="BC236" s="294"/>
      <c r="BD236" s="294"/>
      <c r="BE236" s="294"/>
      <c r="BF236" s="294"/>
      <c r="BG236" s="294"/>
      <c r="BH236" s="294"/>
      <c r="BI236" s="327"/>
      <c r="BJ236" s="327"/>
      <c r="BK236" s="327"/>
      <c r="BL236" s="327"/>
      <c r="BM236" s="327"/>
      <c r="BN236" s="327"/>
      <c r="BO236" s="327"/>
      <c r="BP236" s="327"/>
      <c r="BQ236" s="327"/>
      <c r="BR236" s="327"/>
      <c r="BS236" s="327"/>
      <c r="BT236" s="327"/>
    </row>
    <row r="237" spans="19:72" s="357" customFormat="1">
      <c r="S237" s="294"/>
      <c r="T237" s="294"/>
      <c r="U237" s="294"/>
      <c r="V237" s="294"/>
      <c r="W237" s="323"/>
      <c r="X237" s="323"/>
      <c r="Y237" s="323"/>
      <c r="Z237" s="323"/>
      <c r="AA237" s="294"/>
      <c r="AB237" s="294"/>
      <c r="AC237" s="294"/>
      <c r="AD237" s="294"/>
      <c r="AE237" s="294"/>
      <c r="AF237" s="294"/>
      <c r="AG237" s="294"/>
      <c r="AH237" s="294"/>
      <c r="AI237" s="294"/>
      <c r="AJ237" s="294"/>
      <c r="AK237" s="294"/>
      <c r="AL237" s="294"/>
      <c r="AM237" s="294"/>
      <c r="AN237" s="294"/>
      <c r="AO237" s="294"/>
      <c r="AP237" s="294"/>
      <c r="AQ237" s="294"/>
      <c r="AR237" s="294"/>
      <c r="AS237" s="294"/>
      <c r="AT237" s="294"/>
      <c r="AU237" s="294"/>
      <c r="AV237" s="294"/>
      <c r="AW237" s="294"/>
      <c r="AX237" s="294"/>
      <c r="AY237" s="294"/>
      <c r="AZ237" s="294"/>
      <c r="BA237" s="294"/>
      <c r="BB237" s="294"/>
      <c r="BC237" s="294"/>
      <c r="BD237" s="294"/>
      <c r="BE237" s="294"/>
      <c r="BF237" s="294"/>
      <c r="BG237" s="294"/>
      <c r="BH237" s="294"/>
      <c r="BI237" s="327"/>
      <c r="BJ237" s="327"/>
      <c r="BK237" s="327"/>
      <c r="BL237" s="327"/>
      <c r="BM237" s="327"/>
      <c r="BN237" s="327"/>
      <c r="BO237" s="327"/>
      <c r="BP237" s="327"/>
      <c r="BQ237" s="327"/>
      <c r="BR237" s="327"/>
      <c r="BS237" s="327"/>
      <c r="BT237" s="327"/>
    </row>
    <row r="238" spans="19:72" s="357" customFormat="1">
      <c r="S238" s="294"/>
      <c r="T238" s="294"/>
      <c r="U238" s="294"/>
      <c r="V238" s="294"/>
      <c r="W238" s="323"/>
      <c r="X238" s="323"/>
      <c r="Y238" s="323"/>
      <c r="Z238" s="323"/>
      <c r="AA238" s="294"/>
      <c r="AB238" s="294"/>
      <c r="AC238" s="294"/>
      <c r="AD238" s="294"/>
      <c r="AE238" s="294"/>
      <c r="AF238" s="294"/>
      <c r="AG238" s="294"/>
      <c r="AH238" s="294"/>
      <c r="AI238" s="294"/>
      <c r="AJ238" s="294"/>
      <c r="AK238" s="294"/>
      <c r="AL238" s="294"/>
      <c r="AM238" s="294"/>
      <c r="AN238" s="294"/>
      <c r="AO238" s="294"/>
      <c r="AP238" s="294"/>
      <c r="AQ238" s="294"/>
      <c r="AR238" s="294"/>
      <c r="AS238" s="294"/>
      <c r="AT238" s="294"/>
      <c r="AU238" s="294"/>
      <c r="AV238" s="294"/>
      <c r="AW238" s="294"/>
      <c r="AX238" s="294"/>
      <c r="AY238" s="294"/>
      <c r="AZ238" s="294"/>
      <c r="BA238" s="294"/>
      <c r="BB238" s="294"/>
      <c r="BC238" s="294"/>
      <c r="BD238" s="294"/>
      <c r="BE238" s="294"/>
      <c r="BF238" s="294"/>
      <c r="BG238" s="294"/>
      <c r="BH238" s="294"/>
      <c r="BI238" s="327"/>
      <c r="BJ238" s="327"/>
      <c r="BK238" s="327"/>
      <c r="BL238" s="327"/>
      <c r="BM238" s="327"/>
      <c r="BN238" s="327"/>
      <c r="BO238" s="327"/>
      <c r="BP238" s="327"/>
      <c r="BQ238" s="327"/>
      <c r="BR238" s="327"/>
      <c r="BS238" s="327"/>
      <c r="BT238" s="327"/>
    </row>
    <row r="239" spans="19:72" s="357" customFormat="1">
      <c r="S239" s="294"/>
      <c r="T239" s="294"/>
      <c r="U239" s="294"/>
      <c r="V239" s="294"/>
      <c r="W239" s="323"/>
      <c r="X239" s="323"/>
      <c r="Y239" s="323"/>
      <c r="Z239" s="323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  <c r="AP239" s="294"/>
      <c r="AQ239" s="294"/>
      <c r="AR239" s="294"/>
      <c r="AS239" s="294"/>
      <c r="AT239" s="294"/>
      <c r="AU239" s="294"/>
      <c r="AV239" s="294"/>
      <c r="AW239" s="294"/>
      <c r="AX239" s="294"/>
      <c r="AY239" s="294"/>
      <c r="AZ239" s="294"/>
      <c r="BA239" s="294"/>
      <c r="BB239" s="294"/>
      <c r="BC239" s="294"/>
      <c r="BD239" s="294"/>
      <c r="BE239" s="294"/>
      <c r="BF239" s="294"/>
      <c r="BG239" s="294"/>
      <c r="BH239" s="294"/>
      <c r="BI239" s="327"/>
      <c r="BJ239" s="327"/>
      <c r="BK239" s="327"/>
      <c r="BL239" s="327"/>
      <c r="BM239" s="327"/>
      <c r="BN239" s="327"/>
      <c r="BO239" s="327"/>
      <c r="BP239" s="327"/>
      <c r="BQ239" s="327"/>
      <c r="BR239" s="327"/>
      <c r="BS239" s="327"/>
      <c r="BT239" s="327"/>
    </row>
    <row r="240" spans="19:72" s="357" customFormat="1">
      <c r="S240" s="294"/>
      <c r="T240" s="294"/>
      <c r="U240" s="294"/>
      <c r="V240" s="294"/>
      <c r="W240" s="323"/>
      <c r="X240" s="323"/>
      <c r="Y240" s="323"/>
      <c r="Z240" s="323"/>
      <c r="AA240" s="294"/>
      <c r="AB240" s="294"/>
      <c r="AC240" s="294"/>
      <c r="AD240" s="294"/>
      <c r="AE240" s="294"/>
      <c r="AF240" s="294"/>
      <c r="AG240" s="294"/>
      <c r="AH240" s="294"/>
      <c r="AI240" s="294"/>
      <c r="AJ240" s="294"/>
      <c r="AK240" s="294"/>
      <c r="AL240" s="294"/>
      <c r="AM240" s="294"/>
      <c r="AN240" s="294"/>
      <c r="AO240" s="294"/>
      <c r="AP240" s="294"/>
      <c r="AQ240" s="294"/>
      <c r="AR240" s="294"/>
      <c r="AS240" s="294"/>
      <c r="AT240" s="294"/>
      <c r="AU240" s="294"/>
      <c r="AV240" s="294"/>
      <c r="AW240" s="294"/>
      <c r="AX240" s="294"/>
      <c r="AY240" s="294"/>
      <c r="AZ240" s="294"/>
      <c r="BA240" s="294"/>
      <c r="BB240" s="294"/>
      <c r="BC240" s="294"/>
      <c r="BD240" s="294"/>
      <c r="BE240" s="294"/>
      <c r="BF240" s="294"/>
      <c r="BG240" s="294"/>
      <c r="BH240" s="294"/>
      <c r="BI240" s="327"/>
      <c r="BJ240" s="327"/>
      <c r="BK240" s="327"/>
      <c r="BL240" s="327"/>
      <c r="BM240" s="327"/>
      <c r="BN240" s="327"/>
      <c r="BO240" s="327"/>
      <c r="BP240" s="327"/>
      <c r="BQ240" s="327"/>
      <c r="BR240" s="327"/>
      <c r="BS240" s="327"/>
      <c r="BT240" s="327"/>
    </row>
    <row r="241" spans="19:72" s="357" customFormat="1">
      <c r="S241" s="294"/>
      <c r="T241" s="294"/>
      <c r="U241" s="294"/>
      <c r="V241" s="294"/>
      <c r="W241" s="323"/>
      <c r="X241" s="323"/>
      <c r="Y241" s="323"/>
      <c r="Z241" s="323"/>
      <c r="AA241" s="294"/>
      <c r="AB241" s="294"/>
      <c r="AC241" s="294"/>
      <c r="AD241" s="294"/>
      <c r="AE241" s="294"/>
      <c r="AF241" s="294"/>
      <c r="AG241" s="294"/>
      <c r="AH241" s="294"/>
      <c r="AI241" s="294"/>
      <c r="AJ241" s="294"/>
      <c r="AK241" s="294"/>
      <c r="AL241" s="294"/>
      <c r="AM241" s="294"/>
      <c r="AN241" s="294"/>
      <c r="AO241" s="294"/>
      <c r="AP241" s="294"/>
      <c r="AQ241" s="294"/>
      <c r="AR241" s="294"/>
      <c r="AS241" s="294"/>
      <c r="AT241" s="294"/>
      <c r="AU241" s="294"/>
      <c r="AV241" s="294"/>
      <c r="AW241" s="294"/>
      <c r="AX241" s="294"/>
      <c r="AY241" s="294"/>
      <c r="AZ241" s="294"/>
      <c r="BA241" s="294"/>
      <c r="BB241" s="294"/>
      <c r="BC241" s="294"/>
      <c r="BD241" s="294"/>
      <c r="BE241" s="294"/>
      <c r="BF241" s="294"/>
      <c r="BG241" s="294"/>
      <c r="BH241" s="294"/>
      <c r="BI241" s="327"/>
      <c r="BJ241" s="327"/>
      <c r="BK241" s="327"/>
      <c r="BL241" s="327"/>
      <c r="BM241" s="327"/>
      <c r="BN241" s="327"/>
      <c r="BO241" s="327"/>
      <c r="BP241" s="327"/>
      <c r="BQ241" s="327"/>
      <c r="BR241" s="327"/>
      <c r="BS241" s="327"/>
      <c r="BT241" s="327"/>
    </row>
    <row r="242" spans="19:72" s="357" customFormat="1">
      <c r="S242" s="294"/>
      <c r="T242" s="294"/>
      <c r="U242" s="294"/>
      <c r="V242" s="294"/>
      <c r="W242" s="323"/>
      <c r="X242" s="323"/>
      <c r="Y242" s="323"/>
      <c r="Z242" s="323"/>
      <c r="AA242" s="294"/>
      <c r="AB242" s="294"/>
      <c r="AC242" s="294"/>
      <c r="AD242" s="294"/>
      <c r="AE242" s="294"/>
      <c r="AF242" s="294"/>
      <c r="AG242" s="294"/>
      <c r="AH242" s="294"/>
      <c r="AI242" s="294"/>
      <c r="AJ242" s="294"/>
      <c r="AK242" s="294"/>
      <c r="AL242" s="294"/>
      <c r="AM242" s="294"/>
      <c r="AN242" s="294"/>
      <c r="AO242" s="294"/>
      <c r="AP242" s="294"/>
      <c r="AQ242" s="294"/>
      <c r="AR242" s="294"/>
      <c r="AS242" s="294"/>
      <c r="AT242" s="294"/>
      <c r="AU242" s="294"/>
      <c r="AV242" s="294"/>
      <c r="AW242" s="294"/>
      <c r="AX242" s="294"/>
      <c r="AY242" s="294"/>
      <c r="AZ242" s="294"/>
      <c r="BA242" s="294"/>
      <c r="BB242" s="294"/>
      <c r="BC242" s="294"/>
      <c r="BD242" s="294"/>
      <c r="BE242" s="294"/>
      <c r="BF242" s="294"/>
      <c r="BG242" s="294"/>
      <c r="BH242" s="294"/>
      <c r="BI242" s="327"/>
      <c r="BJ242" s="327"/>
      <c r="BK242" s="327"/>
      <c r="BL242" s="327"/>
      <c r="BM242" s="327"/>
      <c r="BN242" s="327"/>
      <c r="BO242" s="327"/>
      <c r="BP242" s="327"/>
      <c r="BQ242" s="327"/>
      <c r="BR242" s="327"/>
      <c r="BS242" s="327"/>
      <c r="BT242" s="327"/>
    </row>
    <row r="243" spans="19:72" s="357" customFormat="1">
      <c r="S243" s="294"/>
      <c r="T243" s="294"/>
      <c r="U243" s="294"/>
      <c r="V243" s="294"/>
      <c r="W243" s="323"/>
      <c r="X243" s="323"/>
      <c r="Y243" s="323"/>
      <c r="Z243" s="323"/>
      <c r="AA243" s="294"/>
      <c r="AB243" s="294"/>
      <c r="AC243" s="294"/>
      <c r="AD243" s="294"/>
      <c r="AE243" s="294"/>
      <c r="AF243" s="294"/>
      <c r="AG243" s="294"/>
      <c r="AH243" s="294"/>
      <c r="AI243" s="294"/>
      <c r="AJ243" s="294"/>
      <c r="AK243" s="294"/>
      <c r="AL243" s="294"/>
      <c r="AM243" s="294"/>
      <c r="AN243" s="294"/>
      <c r="AO243" s="294"/>
      <c r="AP243" s="294"/>
      <c r="AQ243" s="294"/>
      <c r="AR243" s="294"/>
      <c r="AS243" s="294"/>
      <c r="AT243" s="294"/>
      <c r="AU243" s="294"/>
      <c r="AV243" s="294"/>
      <c r="AW243" s="294"/>
      <c r="AX243" s="294"/>
      <c r="AY243" s="294"/>
      <c r="AZ243" s="294"/>
      <c r="BA243" s="294"/>
      <c r="BB243" s="294"/>
      <c r="BC243" s="294"/>
      <c r="BD243" s="294"/>
      <c r="BE243" s="294"/>
      <c r="BF243" s="294"/>
      <c r="BG243" s="294"/>
      <c r="BH243" s="294"/>
      <c r="BI243" s="327"/>
      <c r="BJ243" s="327"/>
      <c r="BK243" s="327"/>
      <c r="BL243" s="327"/>
      <c r="BM243" s="327"/>
      <c r="BN243" s="327"/>
      <c r="BO243" s="327"/>
      <c r="BP243" s="327"/>
      <c r="BQ243" s="327"/>
      <c r="BR243" s="327"/>
      <c r="BS243" s="327"/>
      <c r="BT243" s="327"/>
    </row>
    <row r="244" spans="19:72" s="357" customFormat="1">
      <c r="S244" s="294"/>
      <c r="T244" s="294"/>
      <c r="U244" s="294"/>
      <c r="V244" s="294"/>
      <c r="W244" s="323"/>
      <c r="X244" s="323"/>
      <c r="Y244" s="323"/>
      <c r="Z244" s="323"/>
      <c r="AA244" s="294"/>
      <c r="AB244" s="294"/>
      <c r="AC244" s="294"/>
      <c r="AD244" s="294"/>
      <c r="AE244" s="294"/>
      <c r="AF244" s="294"/>
      <c r="AG244" s="294"/>
      <c r="AH244" s="294"/>
      <c r="AI244" s="294"/>
      <c r="AJ244" s="294"/>
      <c r="AK244" s="294"/>
      <c r="AL244" s="294"/>
      <c r="AM244" s="294"/>
      <c r="AN244" s="294"/>
      <c r="AO244" s="294"/>
      <c r="AP244" s="294"/>
      <c r="AQ244" s="294"/>
      <c r="AR244" s="294"/>
      <c r="AS244" s="294"/>
      <c r="AT244" s="294"/>
      <c r="AU244" s="294"/>
      <c r="AV244" s="294"/>
      <c r="AW244" s="294"/>
      <c r="AX244" s="294"/>
      <c r="AY244" s="294"/>
      <c r="AZ244" s="294"/>
      <c r="BA244" s="294"/>
      <c r="BB244" s="294"/>
      <c r="BC244" s="294"/>
      <c r="BD244" s="294"/>
      <c r="BE244" s="294"/>
      <c r="BF244" s="294"/>
      <c r="BG244" s="294"/>
      <c r="BH244" s="294"/>
      <c r="BI244" s="327"/>
      <c r="BJ244" s="327"/>
      <c r="BK244" s="327"/>
      <c r="BL244" s="327"/>
      <c r="BM244" s="327"/>
      <c r="BN244" s="327"/>
      <c r="BO244" s="327"/>
      <c r="BP244" s="327"/>
      <c r="BQ244" s="327"/>
      <c r="BR244" s="327"/>
      <c r="BS244" s="327"/>
      <c r="BT244" s="327"/>
    </row>
    <row r="245" spans="19:72" s="357" customFormat="1">
      <c r="S245" s="294"/>
      <c r="T245" s="294"/>
      <c r="U245" s="294"/>
      <c r="V245" s="294"/>
      <c r="W245" s="323"/>
      <c r="X245" s="323"/>
      <c r="Y245" s="323"/>
      <c r="Z245" s="323"/>
      <c r="AA245" s="294"/>
      <c r="AB245" s="294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4"/>
      <c r="AZ245" s="294"/>
      <c r="BA245" s="294"/>
      <c r="BB245" s="294"/>
      <c r="BC245" s="294"/>
      <c r="BD245" s="294"/>
      <c r="BE245" s="294"/>
      <c r="BF245" s="294"/>
      <c r="BG245" s="294"/>
      <c r="BH245" s="294"/>
      <c r="BI245" s="327"/>
      <c r="BJ245" s="327"/>
      <c r="BK245" s="327"/>
      <c r="BL245" s="327"/>
      <c r="BM245" s="327"/>
      <c r="BN245" s="327"/>
      <c r="BO245" s="327"/>
      <c r="BP245" s="327"/>
      <c r="BQ245" s="327"/>
      <c r="BR245" s="327"/>
      <c r="BS245" s="327"/>
      <c r="BT245" s="327"/>
    </row>
    <row r="246" spans="19:72" s="357" customFormat="1">
      <c r="S246" s="294"/>
      <c r="T246" s="294"/>
      <c r="U246" s="294"/>
      <c r="V246" s="294"/>
      <c r="W246" s="323"/>
      <c r="X246" s="323"/>
      <c r="Y246" s="323"/>
      <c r="Z246" s="323"/>
      <c r="AA246" s="294"/>
      <c r="AB246" s="294"/>
      <c r="AC246" s="294"/>
      <c r="AD246" s="294"/>
      <c r="AE246" s="294"/>
      <c r="AF246" s="294"/>
      <c r="AG246" s="294"/>
      <c r="AH246" s="294"/>
      <c r="AI246" s="294"/>
      <c r="AJ246" s="294"/>
      <c r="AK246" s="294"/>
      <c r="AL246" s="294"/>
      <c r="AM246" s="294"/>
      <c r="AN246" s="294"/>
      <c r="AO246" s="294"/>
      <c r="AP246" s="294"/>
      <c r="AQ246" s="294"/>
      <c r="AR246" s="294"/>
      <c r="AS246" s="294"/>
      <c r="AT246" s="294"/>
      <c r="AU246" s="294"/>
      <c r="AV246" s="294"/>
      <c r="AW246" s="294"/>
      <c r="AX246" s="294"/>
      <c r="AY246" s="294"/>
      <c r="AZ246" s="294"/>
      <c r="BA246" s="294"/>
      <c r="BB246" s="294"/>
      <c r="BC246" s="294"/>
      <c r="BD246" s="294"/>
      <c r="BE246" s="294"/>
      <c r="BF246" s="294"/>
      <c r="BG246" s="294"/>
      <c r="BH246" s="294"/>
      <c r="BI246" s="327"/>
      <c r="BJ246" s="327"/>
      <c r="BK246" s="327"/>
      <c r="BL246" s="327"/>
      <c r="BM246" s="327"/>
      <c r="BN246" s="327"/>
      <c r="BO246" s="327"/>
      <c r="BP246" s="327"/>
      <c r="BQ246" s="327"/>
      <c r="BR246" s="327"/>
      <c r="BS246" s="327"/>
      <c r="BT246" s="327"/>
    </row>
    <row r="247" spans="19:72" s="357" customFormat="1">
      <c r="S247" s="294"/>
      <c r="T247" s="294"/>
      <c r="U247" s="294"/>
      <c r="V247" s="294"/>
      <c r="W247" s="323"/>
      <c r="X247" s="323"/>
      <c r="Y247" s="323"/>
      <c r="Z247" s="323"/>
      <c r="AA247" s="294"/>
      <c r="AB247" s="294"/>
      <c r="AC247" s="294"/>
      <c r="AD247" s="294"/>
      <c r="AE247" s="294"/>
      <c r="AF247" s="294"/>
      <c r="AG247" s="294"/>
      <c r="AH247" s="294"/>
      <c r="AI247" s="294"/>
      <c r="AJ247" s="294"/>
      <c r="AK247" s="294"/>
      <c r="AL247" s="294"/>
      <c r="AM247" s="294"/>
      <c r="AN247" s="294"/>
      <c r="AO247" s="294"/>
      <c r="AP247" s="294"/>
      <c r="AQ247" s="294"/>
      <c r="AR247" s="294"/>
      <c r="AS247" s="294"/>
      <c r="AT247" s="294"/>
      <c r="AU247" s="294"/>
      <c r="AV247" s="294"/>
      <c r="AW247" s="294"/>
      <c r="AX247" s="294"/>
      <c r="AY247" s="294"/>
      <c r="AZ247" s="294"/>
      <c r="BA247" s="294"/>
      <c r="BB247" s="294"/>
      <c r="BC247" s="294"/>
      <c r="BD247" s="294"/>
      <c r="BE247" s="294"/>
      <c r="BF247" s="294"/>
      <c r="BG247" s="294"/>
      <c r="BH247" s="294"/>
      <c r="BI247" s="327"/>
      <c r="BJ247" s="327"/>
      <c r="BK247" s="327"/>
      <c r="BL247" s="327"/>
      <c r="BM247" s="327"/>
      <c r="BN247" s="327"/>
      <c r="BO247" s="327"/>
      <c r="BP247" s="327"/>
      <c r="BQ247" s="327"/>
      <c r="BR247" s="327"/>
      <c r="BS247" s="327"/>
      <c r="BT247" s="327"/>
    </row>
    <row r="248" spans="19:72" s="357" customFormat="1">
      <c r="S248" s="294"/>
      <c r="T248" s="294"/>
      <c r="U248" s="294"/>
      <c r="V248" s="294"/>
      <c r="W248" s="323"/>
      <c r="X248" s="323"/>
      <c r="Y248" s="323"/>
      <c r="Z248" s="323"/>
      <c r="AA248" s="294"/>
      <c r="AB248" s="294"/>
      <c r="AC248" s="294"/>
      <c r="AD248" s="294"/>
      <c r="AE248" s="294"/>
      <c r="AF248" s="294"/>
      <c r="AG248" s="294"/>
      <c r="AH248" s="294"/>
      <c r="AI248" s="294"/>
      <c r="AJ248" s="294"/>
      <c r="AK248" s="294"/>
      <c r="AL248" s="294"/>
      <c r="AM248" s="294"/>
      <c r="AN248" s="294"/>
      <c r="AO248" s="294"/>
      <c r="AP248" s="294"/>
      <c r="AQ248" s="294"/>
      <c r="AR248" s="294"/>
      <c r="AS248" s="294"/>
      <c r="AT248" s="294"/>
      <c r="AU248" s="294"/>
      <c r="AV248" s="294"/>
      <c r="AW248" s="294"/>
      <c r="AX248" s="294"/>
      <c r="AY248" s="294"/>
      <c r="AZ248" s="294"/>
      <c r="BA248" s="294"/>
      <c r="BB248" s="294"/>
      <c r="BC248" s="294"/>
      <c r="BD248" s="294"/>
      <c r="BE248" s="294"/>
      <c r="BF248" s="294"/>
      <c r="BG248" s="294"/>
      <c r="BH248" s="294"/>
      <c r="BI248" s="327"/>
      <c r="BJ248" s="327"/>
      <c r="BK248" s="327"/>
      <c r="BL248" s="327"/>
      <c r="BM248" s="327"/>
      <c r="BN248" s="327"/>
      <c r="BO248" s="327"/>
      <c r="BP248" s="327"/>
      <c r="BQ248" s="327"/>
      <c r="BR248" s="327"/>
      <c r="BS248" s="327"/>
      <c r="BT248" s="327"/>
    </row>
    <row r="249" spans="19:72" s="357" customFormat="1">
      <c r="S249" s="294"/>
      <c r="T249" s="294"/>
      <c r="U249" s="294"/>
      <c r="V249" s="294"/>
      <c r="W249" s="323"/>
      <c r="X249" s="323"/>
      <c r="Y249" s="323"/>
      <c r="Z249" s="323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  <c r="AM249" s="294"/>
      <c r="AN249" s="294"/>
      <c r="AO249" s="294"/>
      <c r="AP249" s="294"/>
      <c r="AQ249" s="294"/>
      <c r="AR249" s="294"/>
      <c r="AS249" s="294"/>
      <c r="AT249" s="294"/>
      <c r="AU249" s="294"/>
      <c r="AV249" s="294"/>
      <c r="AW249" s="294"/>
      <c r="AX249" s="294"/>
      <c r="AY249" s="294"/>
      <c r="AZ249" s="294"/>
      <c r="BA249" s="294"/>
      <c r="BB249" s="294"/>
      <c r="BC249" s="294"/>
      <c r="BD249" s="294"/>
      <c r="BE249" s="294"/>
      <c r="BF249" s="294"/>
      <c r="BG249" s="294"/>
      <c r="BH249" s="294"/>
      <c r="BI249" s="327"/>
      <c r="BJ249" s="327"/>
      <c r="BK249" s="327"/>
      <c r="BL249" s="327"/>
      <c r="BM249" s="327"/>
      <c r="BN249" s="327"/>
      <c r="BO249" s="327"/>
      <c r="BP249" s="327"/>
      <c r="BQ249" s="327"/>
      <c r="BR249" s="327"/>
      <c r="BS249" s="327"/>
      <c r="BT249" s="327"/>
    </row>
    <row r="250" spans="19:72" s="357" customFormat="1">
      <c r="S250" s="294"/>
      <c r="T250" s="294"/>
      <c r="U250" s="294"/>
      <c r="V250" s="294"/>
      <c r="W250" s="323"/>
      <c r="X250" s="323"/>
      <c r="Y250" s="323"/>
      <c r="Z250" s="323"/>
      <c r="AA250" s="294"/>
      <c r="AB250" s="294"/>
      <c r="AC250" s="294"/>
      <c r="AD250" s="294"/>
      <c r="AE250" s="294"/>
      <c r="AF250" s="294"/>
      <c r="AG250" s="294"/>
      <c r="AH250" s="294"/>
      <c r="AI250" s="294"/>
      <c r="AJ250" s="294"/>
      <c r="AK250" s="294"/>
      <c r="AL250" s="294"/>
      <c r="AM250" s="294"/>
      <c r="AN250" s="294"/>
      <c r="AO250" s="294"/>
      <c r="AP250" s="294"/>
      <c r="AQ250" s="294"/>
      <c r="AR250" s="294"/>
      <c r="AS250" s="294"/>
      <c r="AT250" s="294"/>
      <c r="AU250" s="294"/>
      <c r="AV250" s="294"/>
      <c r="AW250" s="294"/>
      <c r="AX250" s="294"/>
      <c r="AY250" s="294"/>
      <c r="AZ250" s="294"/>
      <c r="BA250" s="294"/>
      <c r="BB250" s="294"/>
      <c r="BC250" s="294"/>
      <c r="BD250" s="294"/>
      <c r="BE250" s="294"/>
      <c r="BF250" s="294"/>
      <c r="BG250" s="294"/>
      <c r="BH250" s="294"/>
      <c r="BI250" s="327"/>
      <c r="BJ250" s="327"/>
      <c r="BK250" s="327"/>
      <c r="BL250" s="327"/>
      <c r="BM250" s="327"/>
      <c r="BN250" s="327"/>
      <c r="BO250" s="327"/>
      <c r="BP250" s="327"/>
      <c r="BQ250" s="327"/>
      <c r="BR250" s="327"/>
      <c r="BS250" s="327"/>
      <c r="BT250" s="327"/>
    </row>
    <row r="251" spans="19:72" s="357" customFormat="1">
      <c r="S251" s="294"/>
      <c r="T251" s="294"/>
      <c r="U251" s="294"/>
      <c r="V251" s="294"/>
      <c r="W251" s="323"/>
      <c r="X251" s="323"/>
      <c r="Y251" s="323"/>
      <c r="Z251" s="323"/>
      <c r="AA251" s="294"/>
      <c r="AB251" s="294"/>
      <c r="AC251" s="294"/>
      <c r="AD251" s="294"/>
      <c r="AE251" s="294"/>
      <c r="AF251" s="294"/>
      <c r="AG251" s="294"/>
      <c r="AH251" s="294"/>
      <c r="AI251" s="294"/>
      <c r="AJ251" s="294"/>
      <c r="AK251" s="294"/>
      <c r="AL251" s="294"/>
      <c r="AM251" s="294"/>
      <c r="AN251" s="294"/>
      <c r="AO251" s="294"/>
      <c r="AP251" s="294"/>
      <c r="AQ251" s="294"/>
      <c r="AR251" s="294"/>
      <c r="AS251" s="294"/>
      <c r="AT251" s="294"/>
      <c r="AU251" s="294"/>
      <c r="AV251" s="294"/>
      <c r="AW251" s="294"/>
      <c r="AX251" s="294"/>
      <c r="AY251" s="294"/>
      <c r="AZ251" s="294"/>
      <c r="BA251" s="294"/>
      <c r="BB251" s="294"/>
      <c r="BC251" s="294"/>
      <c r="BD251" s="294"/>
      <c r="BE251" s="294"/>
      <c r="BF251" s="294"/>
      <c r="BG251" s="294"/>
      <c r="BH251" s="294"/>
      <c r="BI251" s="327"/>
      <c r="BJ251" s="327"/>
      <c r="BK251" s="327"/>
      <c r="BL251" s="327"/>
      <c r="BM251" s="327"/>
      <c r="BN251" s="327"/>
      <c r="BO251" s="327"/>
      <c r="BP251" s="327"/>
      <c r="BQ251" s="327"/>
      <c r="BR251" s="327"/>
      <c r="BS251" s="327"/>
      <c r="BT251" s="327"/>
    </row>
    <row r="252" spans="19:72" s="357" customFormat="1">
      <c r="S252" s="294"/>
      <c r="T252" s="294"/>
      <c r="U252" s="294"/>
      <c r="V252" s="294"/>
      <c r="W252" s="323"/>
      <c r="X252" s="323"/>
      <c r="Y252" s="323"/>
      <c r="Z252" s="323"/>
      <c r="AA252" s="294"/>
      <c r="AB252" s="294"/>
      <c r="AC252" s="294"/>
      <c r="AD252" s="294"/>
      <c r="AE252" s="294"/>
      <c r="AF252" s="294"/>
      <c r="AG252" s="294"/>
      <c r="AH252" s="294"/>
      <c r="AI252" s="294"/>
      <c r="AJ252" s="294"/>
      <c r="AK252" s="294"/>
      <c r="AL252" s="294"/>
      <c r="AM252" s="294"/>
      <c r="AN252" s="294"/>
      <c r="AO252" s="294"/>
      <c r="AP252" s="294"/>
      <c r="AQ252" s="294"/>
      <c r="AR252" s="294"/>
      <c r="AS252" s="294"/>
      <c r="AT252" s="294"/>
      <c r="AU252" s="294"/>
      <c r="AV252" s="294"/>
      <c r="AW252" s="294"/>
      <c r="AX252" s="294"/>
      <c r="AY252" s="294"/>
      <c r="AZ252" s="294"/>
      <c r="BA252" s="294"/>
      <c r="BB252" s="294"/>
      <c r="BC252" s="294"/>
      <c r="BD252" s="294"/>
      <c r="BE252" s="294"/>
      <c r="BF252" s="294"/>
      <c r="BG252" s="294"/>
      <c r="BH252" s="294"/>
      <c r="BI252" s="327"/>
      <c r="BJ252" s="327"/>
      <c r="BK252" s="327"/>
      <c r="BL252" s="327"/>
      <c r="BM252" s="327"/>
      <c r="BN252" s="327"/>
      <c r="BO252" s="327"/>
      <c r="BP252" s="327"/>
      <c r="BQ252" s="327"/>
      <c r="BR252" s="327"/>
      <c r="BS252" s="327"/>
      <c r="BT252" s="327"/>
    </row>
    <row r="253" spans="19:72" s="357" customFormat="1">
      <c r="S253" s="294"/>
      <c r="T253" s="294"/>
      <c r="U253" s="294"/>
      <c r="V253" s="294"/>
      <c r="W253" s="323"/>
      <c r="X253" s="323"/>
      <c r="Y253" s="323"/>
      <c r="Z253" s="323"/>
      <c r="AA253" s="294"/>
      <c r="AB253" s="294"/>
      <c r="AC253" s="294"/>
      <c r="AD253" s="294"/>
      <c r="AE253" s="294"/>
      <c r="AF253" s="294"/>
      <c r="AG253" s="294"/>
      <c r="AH253" s="294"/>
      <c r="AI253" s="294"/>
      <c r="AJ253" s="294"/>
      <c r="AK253" s="294"/>
      <c r="AL253" s="294"/>
      <c r="AM253" s="294"/>
      <c r="AN253" s="294"/>
      <c r="AO253" s="294"/>
      <c r="AP253" s="294"/>
      <c r="AQ253" s="294"/>
      <c r="AR253" s="294"/>
      <c r="AS253" s="294"/>
      <c r="AT253" s="294"/>
      <c r="AU253" s="294"/>
      <c r="AV253" s="294"/>
      <c r="AW253" s="294"/>
      <c r="AX253" s="294"/>
      <c r="AY253" s="294"/>
      <c r="AZ253" s="294"/>
      <c r="BA253" s="294"/>
      <c r="BB253" s="294"/>
      <c r="BC253" s="294"/>
      <c r="BD253" s="294"/>
      <c r="BE253" s="294"/>
      <c r="BF253" s="294"/>
      <c r="BG253" s="294"/>
      <c r="BH253" s="294"/>
      <c r="BI253" s="327"/>
      <c r="BJ253" s="327"/>
      <c r="BK253" s="327"/>
      <c r="BL253" s="327"/>
      <c r="BM253" s="327"/>
      <c r="BN253" s="327"/>
      <c r="BO253" s="327"/>
      <c r="BP253" s="327"/>
      <c r="BQ253" s="327"/>
      <c r="BR253" s="327"/>
      <c r="BS253" s="327"/>
      <c r="BT253" s="327"/>
    </row>
    <row r="254" spans="19:72" s="357" customFormat="1">
      <c r="S254" s="294"/>
      <c r="T254" s="294"/>
      <c r="U254" s="294"/>
      <c r="V254" s="294"/>
      <c r="W254" s="323"/>
      <c r="X254" s="323"/>
      <c r="Y254" s="323"/>
      <c r="Z254" s="323"/>
      <c r="AA254" s="294"/>
      <c r="AB254" s="294"/>
      <c r="AC254" s="294"/>
      <c r="AD254" s="294"/>
      <c r="AE254" s="294"/>
      <c r="AF254" s="294"/>
      <c r="AG254" s="294"/>
      <c r="AH254" s="294"/>
      <c r="AI254" s="294"/>
      <c r="AJ254" s="294"/>
      <c r="AK254" s="294"/>
      <c r="AL254" s="294"/>
      <c r="AM254" s="294"/>
      <c r="AN254" s="294"/>
      <c r="AO254" s="294"/>
      <c r="AP254" s="294"/>
      <c r="AQ254" s="294"/>
      <c r="AR254" s="294"/>
      <c r="AS254" s="294"/>
      <c r="AT254" s="294"/>
      <c r="AU254" s="294"/>
      <c r="AV254" s="294"/>
      <c r="AW254" s="294"/>
      <c r="AX254" s="294"/>
      <c r="AY254" s="294"/>
      <c r="AZ254" s="294"/>
      <c r="BA254" s="294"/>
      <c r="BB254" s="294"/>
      <c r="BC254" s="294"/>
      <c r="BD254" s="294"/>
      <c r="BE254" s="294"/>
      <c r="BF254" s="294"/>
      <c r="BG254" s="294"/>
      <c r="BH254" s="294"/>
      <c r="BI254" s="327"/>
      <c r="BJ254" s="327"/>
      <c r="BK254" s="327"/>
      <c r="BL254" s="327"/>
      <c r="BM254" s="327"/>
      <c r="BN254" s="327"/>
      <c r="BO254" s="327"/>
      <c r="BP254" s="327"/>
      <c r="BQ254" s="327"/>
      <c r="BR254" s="327"/>
      <c r="BS254" s="327"/>
      <c r="BT254" s="327"/>
    </row>
    <row r="255" spans="19:72" s="357" customFormat="1">
      <c r="S255" s="294"/>
      <c r="T255" s="294"/>
      <c r="U255" s="294"/>
      <c r="V255" s="294"/>
      <c r="W255" s="323"/>
      <c r="X255" s="323"/>
      <c r="Y255" s="323"/>
      <c r="Z255" s="323"/>
      <c r="AA255" s="294"/>
      <c r="AB255" s="294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94"/>
      <c r="AT255" s="294"/>
      <c r="AU255" s="294"/>
      <c r="AV255" s="294"/>
      <c r="AW255" s="294"/>
      <c r="AX255" s="294"/>
      <c r="AY255" s="294"/>
      <c r="AZ255" s="294"/>
      <c r="BA255" s="294"/>
      <c r="BB255" s="294"/>
      <c r="BC255" s="294"/>
      <c r="BD255" s="294"/>
      <c r="BE255" s="294"/>
      <c r="BF255" s="294"/>
      <c r="BG255" s="294"/>
      <c r="BH255" s="294"/>
      <c r="BI255" s="327"/>
      <c r="BJ255" s="327"/>
      <c r="BK255" s="327"/>
      <c r="BL255" s="327"/>
      <c r="BM255" s="327"/>
      <c r="BN255" s="327"/>
      <c r="BO255" s="327"/>
      <c r="BP255" s="327"/>
      <c r="BQ255" s="327"/>
      <c r="BR255" s="327"/>
      <c r="BS255" s="327"/>
      <c r="BT255" s="327"/>
    </row>
    <row r="256" spans="19:72" s="357" customFormat="1">
      <c r="S256" s="294"/>
      <c r="T256" s="294"/>
      <c r="U256" s="294"/>
      <c r="V256" s="294"/>
      <c r="W256" s="323"/>
      <c r="X256" s="323"/>
      <c r="Y256" s="323"/>
      <c r="Z256" s="323"/>
      <c r="AA256" s="294"/>
      <c r="AB256" s="294"/>
      <c r="AC256" s="294"/>
      <c r="AD256" s="294"/>
      <c r="AE256" s="294"/>
      <c r="AF256" s="294"/>
      <c r="AG256" s="294"/>
      <c r="AH256" s="294"/>
      <c r="AI256" s="294"/>
      <c r="AJ256" s="294"/>
      <c r="AK256" s="294"/>
      <c r="AL256" s="294"/>
      <c r="AM256" s="294"/>
      <c r="AN256" s="294"/>
      <c r="AO256" s="294"/>
      <c r="AP256" s="294"/>
      <c r="AQ256" s="294"/>
      <c r="AR256" s="294"/>
      <c r="AS256" s="294"/>
      <c r="AT256" s="294"/>
      <c r="AU256" s="294"/>
      <c r="AV256" s="294"/>
      <c r="AW256" s="294"/>
      <c r="AX256" s="294"/>
      <c r="AY256" s="294"/>
      <c r="AZ256" s="294"/>
      <c r="BA256" s="294"/>
      <c r="BB256" s="294"/>
      <c r="BC256" s="294"/>
      <c r="BD256" s="294"/>
      <c r="BE256" s="294"/>
      <c r="BF256" s="294"/>
      <c r="BG256" s="294"/>
      <c r="BH256" s="294"/>
      <c r="BI256" s="327"/>
      <c r="BJ256" s="327"/>
      <c r="BK256" s="327"/>
      <c r="BL256" s="327"/>
      <c r="BM256" s="327"/>
      <c r="BN256" s="327"/>
      <c r="BO256" s="327"/>
      <c r="BP256" s="327"/>
      <c r="BQ256" s="327"/>
      <c r="BR256" s="327"/>
      <c r="BS256" s="327"/>
      <c r="BT256" s="327"/>
    </row>
    <row r="257" spans="19:72" s="357" customFormat="1">
      <c r="S257" s="294"/>
      <c r="T257" s="294"/>
      <c r="U257" s="294"/>
      <c r="V257" s="294"/>
      <c r="W257" s="323"/>
      <c r="X257" s="323"/>
      <c r="Y257" s="323"/>
      <c r="Z257" s="323"/>
      <c r="AA257" s="294"/>
      <c r="AB257" s="294"/>
      <c r="AC257" s="294"/>
      <c r="AD257" s="294"/>
      <c r="AE257" s="294"/>
      <c r="AF257" s="294"/>
      <c r="AG257" s="294"/>
      <c r="AH257" s="294"/>
      <c r="AI257" s="294"/>
      <c r="AJ257" s="294"/>
      <c r="AK257" s="294"/>
      <c r="AL257" s="294"/>
      <c r="AM257" s="294"/>
      <c r="AN257" s="294"/>
      <c r="AO257" s="294"/>
      <c r="AP257" s="294"/>
      <c r="AQ257" s="294"/>
      <c r="AR257" s="294"/>
      <c r="AS257" s="294"/>
      <c r="AT257" s="294"/>
      <c r="AU257" s="294"/>
      <c r="AV257" s="294"/>
      <c r="AW257" s="294"/>
      <c r="AX257" s="294"/>
      <c r="AY257" s="294"/>
      <c r="AZ257" s="294"/>
      <c r="BA257" s="294"/>
      <c r="BB257" s="294"/>
      <c r="BC257" s="294"/>
      <c r="BD257" s="294"/>
      <c r="BE257" s="294"/>
      <c r="BF257" s="294"/>
      <c r="BG257" s="294"/>
      <c r="BH257" s="294"/>
      <c r="BI257" s="327"/>
      <c r="BJ257" s="327"/>
      <c r="BK257" s="327"/>
      <c r="BL257" s="327"/>
      <c r="BM257" s="327"/>
      <c r="BN257" s="327"/>
      <c r="BO257" s="327"/>
      <c r="BP257" s="327"/>
      <c r="BQ257" s="327"/>
      <c r="BR257" s="327"/>
      <c r="BS257" s="327"/>
      <c r="BT257" s="327"/>
    </row>
    <row r="258" spans="19:72" s="357" customFormat="1">
      <c r="S258" s="294"/>
      <c r="T258" s="294"/>
      <c r="U258" s="294"/>
      <c r="V258" s="294"/>
      <c r="W258" s="323"/>
      <c r="X258" s="323"/>
      <c r="Y258" s="323"/>
      <c r="Z258" s="323"/>
      <c r="AA258" s="294"/>
      <c r="AB258" s="294"/>
      <c r="AC258" s="294"/>
      <c r="AD258" s="294"/>
      <c r="AE258" s="294"/>
      <c r="AF258" s="294"/>
      <c r="AG258" s="294"/>
      <c r="AH258" s="294"/>
      <c r="AI258" s="294"/>
      <c r="AJ258" s="294"/>
      <c r="AK258" s="294"/>
      <c r="AL258" s="294"/>
      <c r="AM258" s="294"/>
      <c r="AN258" s="294"/>
      <c r="AO258" s="294"/>
      <c r="AP258" s="294"/>
      <c r="AQ258" s="294"/>
      <c r="AR258" s="294"/>
      <c r="AS258" s="294"/>
      <c r="AT258" s="294"/>
      <c r="AU258" s="294"/>
      <c r="AV258" s="294"/>
      <c r="AW258" s="294"/>
      <c r="AX258" s="294"/>
      <c r="AY258" s="294"/>
      <c r="AZ258" s="294"/>
      <c r="BA258" s="294"/>
      <c r="BB258" s="294"/>
      <c r="BC258" s="294"/>
      <c r="BD258" s="294"/>
      <c r="BE258" s="294"/>
      <c r="BF258" s="294"/>
      <c r="BG258" s="294"/>
      <c r="BH258" s="294"/>
      <c r="BI258" s="327"/>
      <c r="BJ258" s="327"/>
      <c r="BK258" s="327"/>
      <c r="BL258" s="327"/>
      <c r="BM258" s="327"/>
      <c r="BN258" s="327"/>
      <c r="BO258" s="327"/>
      <c r="BP258" s="327"/>
      <c r="BQ258" s="327"/>
      <c r="BR258" s="327"/>
      <c r="BS258" s="327"/>
      <c r="BT258" s="327"/>
    </row>
    <row r="259" spans="19:72" s="357" customFormat="1">
      <c r="S259" s="294"/>
      <c r="T259" s="294"/>
      <c r="U259" s="294"/>
      <c r="V259" s="294"/>
      <c r="W259" s="323"/>
      <c r="X259" s="323"/>
      <c r="Y259" s="323"/>
      <c r="Z259" s="323"/>
      <c r="AA259" s="294"/>
      <c r="AB259" s="294"/>
      <c r="AC259" s="294"/>
      <c r="AD259" s="294"/>
      <c r="AE259" s="294"/>
      <c r="AF259" s="294"/>
      <c r="AG259" s="294"/>
      <c r="AH259" s="294"/>
      <c r="AI259" s="294"/>
      <c r="AJ259" s="294"/>
      <c r="AK259" s="294"/>
      <c r="AL259" s="294"/>
      <c r="AM259" s="294"/>
      <c r="AN259" s="294"/>
      <c r="AO259" s="294"/>
      <c r="AP259" s="294"/>
      <c r="AQ259" s="294"/>
      <c r="AR259" s="294"/>
      <c r="AS259" s="294"/>
      <c r="AT259" s="294"/>
      <c r="AU259" s="294"/>
      <c r="AV259" s="294"/>
      <c r="AW259" s="294"/>
      <c r="AX259" s="294"/>
      <c r="AY259" s="294"/>
      <c r="AZ259" s="294"/>
      <c r="BA259" s="294"/>
      <c r="BB259" s="294"/>
      <c r="BC259" s="294"/>
      <c r="BD259" s="294"/>
      <c r="BE259" s="294"/>
      <c r="BF259" s="294"/>
      <c r="BG259" s="294"/>
      <c r="BH259" s="294"/>
      <c r="BI259" s="327"/>
      <c r="BJ259" s="327"/>
      <c r="BK259" s="327"/>
      <c r="BL259" s="327"/>
      <c r="BM259" s="327"/>
      <c r="BN259" s="327"/>
      <c r="BO259" s="327"/>
      <c r="BP259" s="327"/>
      <c r="BQ259" s="327"/>
      <c r="BR259" s="327"/>
      <c r="BS259" s="327"/>
      <c r="BT259" s="327"/>
    </row>
    <row r="260" spans="19:72" s="357" customFormat="1">
      <c r="S260" s="294"/>
      <c r="T260" s="294"/>
      <c r="U260" s="294"/>
      <c r="V260" s="294"/>
      <c r="W260" s="323"/>
      <c r="X260" s="323"/>
      <c r="Y260" s="323"/>
      <c r="Z260" s="323"/>
      <c r="AA260" s="294"/>
      <c r="AB260" s="294"/>
      <c r="AC260" s="294"/>
      <c r="AD260" s="294"/>
      <c r="AE260" s="294"/>
      <c r="AF260" s="294"/>
      <c r="AG260" s="294"/>
      <c r="AH260" s="294"/>
      <c r="AI260" s="294"/>
      <c r="AJ260" s="294"/>
      <c r="AK260" s="294"/>
      <c r="AL260" s="294"/>
      <c r="AM260" s="294"/>
      <c r="AN260" s="294"/>
      <c r="AO260" s="294"/>
      <c r="AP260" s="294"/>
      <c r="AQ260" s="294"/>
      <c r="AR260" s="294"/>
      <c r="AS260" s="294"/>
      <c r="AT260" s="294"/>
      <c r="AU260" s="294"/>
      <c r="AV260" s="294"/>
      <c r="AW260" s="294"/>
      <c r="AX260" s="294"/>
      <c r="AY260" s="294"/>
      <c r="AZ260" s="294"/>
      <c r="BA260" s="294"/>
      <c r="BB260" s="294"/>
      <c r="BC260" s="294"/>
      <c r="BD260" s="294"/>
      <c r="BE260" s="294"/>
      <c r="BF260" s="294"/>
      <c r="BG260" s="294"/>
      <c r="BH260" s="294"/>
      <c r="BI260" s="327"/>
      <c r="BJ260" s="327"/>
      <c r="BK260" s="327"/>
      <c r="BL260" s="327"/>
      <c r="BM260" s="327"/>
      <c r="BN260" s="327"/>
      <c r="BO260" s="327"/>
      <c r="BP260" s="327"/>
      <c r="BQ260" s="327"/>
      <c r="BR260" s="327"/>
      <c r="BS260" s="327"/>
      <c r="BT260" s="327"/>
    </row>
    <row r="261" spans="19:72" s="357" customFormat="1">
      <c r="S261" s="294"/>
      <c r="T261" s="294"/>
      <c r="U261" s="294"/>
      <c r="V261" s="294"/>
      <c r="W261" s="323"/>
      <c r="X261" s="323"/>
      <c r="Y261" s="323"/>
      <c r="Z261" s="323"/>
      <c r="AA261" s="294"/>
      <c r="AB261" s="294"/>
      <c r="AC261" s="294"/>
      <c r="AD261" s="294"/>
      <c r="AE261" s="294"/>
      <c r="AF261" s="294"/>
      <c r="AG261" s="294"/>
      <c r="AH261" s="294"/>
      <c r="AI261" s="294"/>
      <c r="AJ261" s="294"/>
      <c r="AK261" s="294"/>
      <c r="AL261" s="294"/>
      <c r="AM261" s="294"/>
      <c r="AN261" s="294"/>
      <c r="AO261" s="294"/>
      <c r="AP261" s="294"/>
      <c r="AQ261" s="294"/>
      <c r="AR261" s="294"/>
      <c r="AS261" s="294"/>
      <c r="AT261" s="294"/>
      <c r="AU261" s="294"/>
      <c r="AV261" s="294"/>
      <c r="AW261" s="294"/>
      <c r="AX261" s="294"/>
      <c r="AY261" s="294"/>
      <c r="AZ261" s="294"/>
      <c r="BA261" s="294"/>
      <c r="BB261" s="294"/>
      <c r="BC261" s="294"/>
      <c r="BD261" s="294"/>
      <c r="BE261" s="294"/>
      <c r="BF261" s="294"/>
      <c r="BG261" s="294"/>
      <c r="BH261" s="294"/>
      <c r="BI261" s="327"/>
      <c r="BJ261" s="327"/>
      <c r="BK261" s="327"/>
      <c r="BL261" s="327"/>
      <c r="BM261" s="327"/>
      <c r="BN261" s="327"/>
      <c r="BO261" s="327"/>
      <c r="BP261" s="327"/>
      <c r="BQ261" s="327"/>
      <c r="BR261" s="327"/>
      <c r="BS261" s="327"/>
      <c r="BT261" s="327"/>
    </row>
    <row r="262" spans="19:72" s="357" customFormat="1">
      <c r="S262" s="294"/>
      <c r="T262" s="294"/>
      <c r="U262" s="294"/>
      <c r="V262" s="294"/>
      <c r="W262" s="323"/>
      <c r="X262" s="323"/>
      <c r="Y262" s="323"/>
      <c r="Z262" s="323"/>
      <c r="AA262" s="294"/>
      <c r="AB262" s="294"/>
      <c r="AC262" s="294"/>
      <c r="AD262" s="294"/>
      <c r="AE262" s="294"/>
      <c r="AF262" s="294"/>
      <c r="AG262" s="294"/>
      <c r="AH262" s="294"/>
      <c r="AI262" s="294"/>
      <c r="AJ262" s="294"/>
      <c r="AK262" s="294"/>
      <c r="AL262" s="294"/>
      <c r="AM262" s="294"/>
      <c r="AN262" s="294"/>
      <c r="AO262" s="294"/>
      <c r="AP262" s="294"/>
      <c r="AQ262" s="294"/>
      <c r="AR262" s="294"/>
      <c r="AS262" s="294"/>
      <c r="AT262" s="294"/>
      <c r="AU262" s="294"/>
      <c r="AV262" s="294"/>
      <c r="AW262" s="294"/>
      <c r="AX262" s="294"/>
      <c r="AY262" s="294"/>
      <c r="AZ262" s="294"/>
      <c r="BA262" s="294"/>
      <c r="BB262" s="294"/>
      <c r="BC262" s="294"/>
      <c r="BD262" s="294"/>
      <c r="BE262" s="294"/>
      <c r="BF262" s="294"/>
      <c r="BG262" s="294"/>
      <c r="BH262" s="294"/>
      <c r="BI262" s="327"/>
      <c r="BJ262" s="327"/>
      <c r="BK262" s="327"/>
      <c r="BL262" s="327"/>
      <c r="BM262" s="327"/>
      <c r="BN262" s="327"/>
      <c r="BO262" s="327"/>
      <c r="BP262" s="327"/>
      <c r="BQ262" s="327"/>
      <c r="BR262" s="327"/>
      <c r="BS262" s="327"/>
      <c r="BT262" s="327"/>
    </row>
    <row r="263" spans="19:72" s="357" customFormat="1">
      <c r="S263" s="294"/>
      <c r="T263" s="294"/>
      <c r="U263" s="294"/>
      <c r="V263" s="294"/>
      <c r="W263" s="323"/>
      <c r="X263" s="323"/>
      <c r="Y263" s="323"/>
      <c r="Z263" s="323"/>
      <c r="AA263" s="294"/>
      <c r="AB263" s="294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4"/>
      <c r="AZ263" s="294"/>
      <c r="BA263" s="294"/>
      <c r="BB263" s="294"/>
      <c r="BC263" s="294"/>
      <c r="BD263" s="294"/>
      <c r="BE263" s="294"/>
      <c r="BF263" s="294"/>
      <c r="BG263" s="294"/>
      <c r="BH263" s="294"/>
      <c r="BI263" s="327"/>
      <c r="BJ263" s="327"/>
      <c r="BK263" s="327"/>
      <c r="BL263" s="327"/>
      <c r="BM263" s="327"/>
      <c r="BN263" s="327"/>
      <c r="BO263" s="327"/>
      <c r="BP263" s="327"/>
      <c r="BQ263" s="327"/>
      <c r="BR263" s="327"/>
      <c r="BS263" s="327"/>
      <c r="BT263" s="327"/>
    </row>
    <row r="264" spans="19:72" s="357" customFormat="1">
      <c r="S264" s="294"/>
      <c r="T264" s="294"/>
      <c r="U264" s="294"/>
      <c r="V264" s="294"/>
      <c r="W264" s="323"/>
      <c r="X264" s="323"/>
      <c r="Y264" s="323"/>
      <c r="Z264" s="323"/>
      <c r="AA264" s="294"/>
      <c r="AB264" s="294"/>
      <c r="AC264" s="294"/>
      <c r="AD264" s="294"/>
      <c r="AE264" s="294"/>
      <c r="AF264" s="294"/>
      <c r="AG264" s="294"/>
      <c r="AH264" s="294"/>
      <c r="AI264" s="294"/>
      <c r="AJ264" s="294"/>
      <c r="AK264" s="294"/>
      <c r="AL264" s="294"/>
      <c r="AM264" s="294"/>
      <c r="AN264" s="294"/>
      <c r="AO264" s="294"/>
      <c r="AP264" s="294"/>
      <c r="AQ264" s="294"/>
      <c r="AR264" s="294"/>
      <c r="AS264" s="294"/>
      <c r="AT264" s="294"/>
      <c r="AU264" s="294"/>
      <c r="AV264" s="294"/>
      <c r="AW264" s="294"/>
      <c r="AX264" s="294"/>
      <c r="AY264" s="294"/>
      <c r="AZ264" s="294"/>
      <c r="BA264" s="294"/>
      <c r="BB264" s="294"/>
      <c r="BC264" s="294"/>
      <c r="BD264" s="294"/>
      <c r="BE264" s="294"/>
      <c r="BF264" s="294"/>
      <c r="BG264" s="294"/>
      <c r="BH264" s="294"/>
      <c r="BI264" s="327"/>
      <c r="BJ264" s="327"/>
      <c r="BK264" s="327"/>
      <c r="BL264" s="327"/>
      <c r="BM264" s="327"/>
      <c r="BN264" s="327"/>
      <c r="BO264" s="327"/>
      <c r="BP264" s="327"/>
      <c r="BQ264" s="327"/>
      <c r="BR264" s="327"/>
      <c r="BS264" s="327"/>
      <c r="BT264" s="327"/>
    </row>
    <row r="265" spans="19:72" s="357" customFormat="1">
      <c r="S265" s="294"/>
      <c r="T265" s="294"/>
      <c r="U265" s="294"/>
      <c r="V265" s="294"/>
      <c r="W265" s="323"/>
      <c r="X265" s="323"/>
      <c r="Y265" s="323"/>
      <c r="Z265" s="323"/>
      <c r="AA265" s="294"/>
      <c r="AB265" s="294"/>
      <c r="AC265" s="294"/>
      <c r="AD265" s="294"/>
      <c r="AE265" s="294"/>
      <c r="AF265" s="294"/>
      <c r="AG265" s="294"/>
      <c r="AH265" s="294"/>
      <c r="AI265" s="294"/>
      <c r="AJ265" s="294"/>
      <c r="AK265" s="294"/>
      <c r="AL265" s="294"/>
      <c r="AM265" s="294"/>
      <c r="AN265" s="294"/>
      <c r="AO265" s="294"/>
      <c r="AP265" s="294"/>
      <c r="AQ265" s="294"/>
      <c r="AR265" s="294"/>
      <c r="AS265" s="294"/>
      <c r="AT265" s="294"/>
      <c r="AU265" s="294"/>
      <c r="AV265" s="294"/>
      <c r="AW265" s="294"/>
      <c r="AX265" s="294"/>
      <c r="AY265" s="294"/>
      <c r="AZ265" s="294"/>
      <c r="BA265" s="294"/>
      <c r="BB265" s="294"/>
      <c r="BC265" s="294"/>
      <c r="BD265" s="294"/>
      <c r="BE265" s="294"/>
      <c r="BF265" s="294"/>
      <c r="BG265" s="294"/>
      <c r="BH265" s="294"/>
      <c r="BI265" s="327"/>
      <c r="BJ265" s="327"/>
      <c r="BK265" s="327"/>
      <c r="BL265" s="327"/>
      <c r="BM265" s="327"/>
      <c r="BN265" s="327"/>
      <c r="BO265" s="327"/>
      <c r="BP265" s="327"/>
      <c r="BQ265" s="327"/>
      <c r="BR265" s="327"/>
      <c r="BS265" s="327"/>
      <c r="BT265" s="327"/>
    </row>
    <row r="266" spans="19:72" s="357" customFormat="1">
      <c r="S266" s="294"/>
      <c r="T266" s="294"/>
      <c r="U266" s="294"/>
      <c r="V266" s="294"/>
      <c r="W266" s="323"/>
      <c r="X266" s="323"/>
      <c r="Y266" s="323"/>
      <c r="Z266" s="323"/>
      <c r="AA266" s="294"/>
      <c r="AB266" s="294"/>
      <c r="AC266" s="294"/>
      <c r="AD266" s="294"/>
      <c r="AE266" s="294"/>
      <c r="AF266" s="294"/>
      <c r="AG266" s="294"/>
      <c r="AH266" s="294"/>
      <c r="AI266" s="294"/>
      <c r="AJ266" s="294"/>
      <c r="AK266" s="294"/>
      <c r="AL266" s="294"/>
      <c r="AM266" s="294"/>
      <c r="AN266" s="294"/>
      <c r="AO266" s="294"/>
      <c r="AP266" s="294"/>
      <c r="AQ266" s="294"/>
      <c r="AR266" s="294"/>
      <c r="AS266" s="294"/>
      <c r="AT266" s="294"/>
      <c r="AU266" s="294"/>
      <c r="AV266" s="294"/>
      <c r="AW266" s="294"/>
      <c r="AX266" s="294"/>
      <c r="AY266" s="294"/>
      <c r="AZ266" s="294"/>
      <c r="BA266" s="294"/>
      <c r="BB266" s="294"/>
      <c r="BC266" s="294"/>
      <c r="BD266" s="294"/>
      <c r="BE266" s="294"/>
      <c r="BF266" s="294"/>
      <c r="BG266" s="294"/>
      <c r="BH266" s="294"/>
      <c r="BI266" s="327"/>
      <c r="BJ266" s="327"/>
      <c r="BK266" s="327"/>
      <c r="BL266" s="327"/>
      <c r="BM266" s="327"/>
      <c r="BN266" s="327"/>
      <c r="BO266" s="327"/>
      <c r="BP266" s="327"/>
      <c r="BQ266" s="327"/>
      <c r="BR266" s="327"/>
      <c r="BS266" s="327"/>
      <c r="BT266" s="327"/>
    </row>
    <row r="267" spans="19:72" s="357" customFormat="1">
      <c r="S267" s="294"/>
      <c r="T267" s="294"/>
      <c r="U267" s="294"/>
      <c r="V267" s="294"/>
      <c r="W267" s="323"/>
      <c r="X267" s="323"/>
      <c r="Y267" s="323"/>
      <c r="Z267" s="323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294"/>
      <c r="AT267" s="294"/>
      <c r="AU267" s="294"/>
      <c r="AV267" s="294"/>
      <c r="AW267" s="294"/>
      <c r="AX267" s="294"/>
      <c r="AY267" s="294"/>
      <c r="AZ267" s="294"/>
      <c r="BA267" s="294"/>
      <c r="BB267" s="294"/>
      <c r="BC267" s="294"/>
      <c r="BD267" s="294"/>
      <c r="BE267" s="294"/>
      <c r="BF267" s="294"/>
      <c r="BG267" s="294"/>
      <c r="BH267" s="294"/>
      <c r="BI267" s="327"/>
      <c r="BJ267" s="327"/>
      <c r="BK267" s="327"/>
      <c r="BL267" s="327"/>
      <c r="BM267" s="327"/>
      <c r="BN267" s="327"/>
      <c r="BO267" s="327"/>
      <c r="BP267" s="327"/>
      <c r="BQ267" s="327"/>
      <c r="BR267" s="327"/>
      <c r="BS267" s="327"/>
      <c r="BT267" s="327"/>
    </row>
    <row r="268" spans="19:72" s="357" customFormat="1">
      <c r="S268" s="294"/>
      <c r="T268" s="294"/>
      <c r="U268" s="294"/>
      <c r="V268" s="294"/>
      <c r="W268" s="323"/>
      <c r="X268" s="323"/>
      <c r="Y268" s="323"/>
      <c r="Z268" s="323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4"/>
      <c r="AN268" s="294"/>
      <c r="AO268" s="294"/>
      <c r="AP268" s="294"/>
      <c r="AQ268" s="294"/>
      <c r="AR268" s="294"/>
      <c r="AS268" s="294"/>
      <c r="AT268" s="294"/>
      <c r="AU268" s="294"/>
      <c r="AV268" s="294"/>
      <c r="AW268" s="294"/>
      <c r="AX268" s="294"/>
      <c r="AY268" s="294"/>
      <c r="AZ268" s="294"/>
      <c r="BA268" s="294"/>
      <c r="BB268" s="294"/>
      <c r="BC268" s="294"/>
      <c r="BD268" s="294"/>
      <c r="BE268" s="294"/>
      <c r="BF268" s="294"/>
      <c r="BG268" s="294"/>
      <c r="BH268" s="294"/>
      <c r="BI268" s="327"/>
      <c r="BJ268" s="327"/>
      <c r="BK268" s="327"/>
      <c r="BL268" s="327"/>
      <c r="BM268" s="327"/>
      <c r="BN268" s="327"/>
      <c r="BO268" s="327"/>
      <c r="BP268" s="327"/>
      <c r="BQ268" s="327"/>
      <c r="BR268" s="327"/>
      <c r="BS268" s="327"/>
      <c r="BT268" s="327"/>
    </row>
    <row r="269" spans="19:72" s="357" customFormat="1">
      <c r="S269" s="294"/>
      <c r="T269" s="294"/>
      <c r="U269" s="294"/>
      <c r="V269" s="294"/>
      <c r="W269" s="323"/>
      <c r="X269" s="323"/>
      <c r="Y269" s="323"/>
      <c r="Z269" s="323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4"/>
      <c r="AN269" s="294"/>
      <c r="AO269" s="294"/>
      <c r="AP269" s="294"/>
      <c r="AQ269" s="294"/>
      <c r="AR269" s="294"/>
      <c r="AS269" s="294"/>
      <c r="AT269" s="294"/>
      <c r="AU269" s="294"/>
      <c r="AV269" s="294"/>
      <c r="AW269" s="294"/>
      <c r="AX269" s="294"/>
      <c r="AY269" s="294"/>
      <c r="AZ269" s="294"/>
      <c r="BA269" s="294"/>
      <c r="BB269" s="294"/>
      <c r="BC269" s="294"/>
      <c r="BD269" s="294"/>
      <c r="BE269" s="294"/>
      <c r="BF269" s="294"/>
      <c r="BG269" s="294"/>
      <c r="BH269" s="294"/>
      <c r="BI269" s="327"/>
      <c r="BJ269" s="327"/>
      <c r="BK269" s="327"/>
      <c r="BL269" s="327"/>
      <c r="BM269" s="327"/>
      <c r="BN269" s="327"/>
      <c r="BO269" s="327"/>
      <c r="BP269" s="327"/>
      <c r="BQ269" s="327"/>
      <c r="BR269" s="327"/>
      <c r="BS269" s="327"/>
      <c r="BT269" s="327"/>
    </row>
    <row r="270" spans="19:72" s="357" customFormat="1">
      <c r="S270" s="294"/>
      <c r="T270" s="294"/>
      <c r="U270" s="294"/>
      <c r="V270" s="294"/>
      <c r="W270" s="323"/>
      <c r="X270" s="323"/>
      <c r="Y270" s="323"/>
      <c r="Z270" s="323"/>
      <c r="AA270" s="294"/>
      <c r="AB270" s="294"/>
      <c r="AC270" s="294"/>
      <c r="AD270" s="294"/>
      <c r="AE270" s="294"/>
      <c r="AF270" s="294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  <c r="AZ270" s="294"/>
      <c r="BA270" s="294"/>
      <c r="BB270" s="294"/>
      <c r="BC270" s="294"/>
      <c r="BD270" s="294"/>
      <c r="BE270" s="294"/>
      <c r="BF270" s="294"/>
      <c r="BG270" s="294"/>
      <c r="BH270" s="294"/>
      <c r="BI270" s="327"/>
      <c r="BJ270" s="327"/>
      <c r="BK270" s="327"/>
      <c r="BL270" s="327"/>
      <c r="BM270" s="327"/>
      <c r="BN270" s="327"/>
      <c r="BO270" s="327"/>
      <c r="BP270" s="327"/>
      <c r="BQ270" s="327"/>
      <c r="BR270" s="327"/>
      <c r="BS270" s="327"/>
      <c r="BT270" s="327"/>
    </row>
    <row r="271" spans="19:72" s="357" customFormat="1">
      <c r="S271" s="294"/>
      <c r="T271" s="294"/>
      <c r="U271" s="294"/>
      <c r="V271" s="294"/>
      <c r="W271" s="323"/>
      <c r="X271" s="323"/>
      <c r="Y271" s="323"/>
      <c r="Z271" s="323"/>
      <c r="AA271" s="294"/>
      <c r="AB271" s="294"/>
      <c r="AC271" s="294"/>
      <c r="AD271" s="294"/>
      <c r="AE271" s="294"/>
      <c r="AF271" s="294"/>
      <c r="AG271" s="294"/>
      <c r="AH271" s="294"/>
      <c r="AI271" s="294"/>
      <c r="AJ271" s="294"/>
      <c r="AK271" s="294"/>
      <c r="AL271" s="294"/>
      <c r="AM271" s="294"/>
      <c r="AN271" s="294"/>
      <c r="AO271" s="294"/>
      <c r="AP271" s="294"/>
      <c r="AQ271" s="294"/>
      <c r="AR271" s="294"/>
      <c r="AS271" s="294"/>
      <c r="AT271" s="294"/>
      <c r="AU271" s="294"/>
      <c r="AV271" s="294"/>
      <c r="AW271" s="294"/>
      <c r="AX271" s="294"/>
      <c r="AY271" s="294"/>
      <c r="AZ271" s="294"/>
      <c r="BA271" s="294"/>
      <c r="BB271" s="294"/>
      <c r="BC271" s="294"/>
      <c r="BD271" s="294"/>
      <c r="BE271" s="294"/>
      <c r="BF271" s="294"/>
      <c r="BG271" s="294"/>
      <c r="BH271" s="294"/>
      <c r="BI271" s="327"/>
      <c r="BJ271" s="327"/>
      <c r="BK271" s="327"/>
      <c r="BL271" s="327"/>
      <c r="BM271" s="327"/>
      <c r="BN271" s="327"/>
      <c r="BO271" s="327"/>
      <c r="BP271" s="327"/>
      <c r="BQ271" s="327"/>
      <c r="BR271" s="327"/>
      <c r="BS271" s="327"/>
      <c r="BT271" s="327"/>
    </row>
    <row r="272" spans="19:72" s="357" customFormat="1">
      <c r="S272" s="294"/>
      <c r="T272" s="294"/>
      <c r="U272" s="294"/>
      <c r="V272" s="294"/>
      <c r="W272" s="323"/>
      <c r="X272" s="323"/>
      <c r="Y272" s="323"/>
      <c r="Z272" s="323"/>
      <c r="AA272" s="294"/>
      <c r="AB272" s="294"/>
      <c r="AC272" s="294"/>
      <c r="AD272" s="294"/>
      <c r="AE272" s="294"/>
      <c r="AF272" s="294"/>
      <c r="AG272" s="294"/>
      <c r="AH272" s="294"/>
      <c r="AI272" s="294"/>
      <c r="AJ272" s="294"/>
      <c r="AK272" s="294"/>
      <c r="AL272" s="294"/>
      <c r="AM272" s="294"/>
      <c r="AN272" s="294"/>
      <c r="AO272" s="294"/>
      <c r="AP272" s="294"/>
      <c r="AQ272" s="294"/>
      <c r="AR272" s="294"/>
      <c r="AS272" s="294"/>
      <c r="AT272" s="294"/>
      <c r="AU272" s="294"/>
      <c r="AV272" s="294"/>
      <c r="AW272" s="294"/>
      <c r="AX272" s="294"/>
      <c r="AY272" s="294"/>
      <c r="AZ272" s="294"/>
      <c r="BA272" s="294"/>
      <c r="BB272" s="294"/>
      <c r="BC272" s="294"/>
      <c r="BD272" s="294"/>
      <c r="BE272" s="294"/>
      <c r="BF272" s="294"/>
      <c r="BG272" s="294"/>
      <c r="BH272" s="294"/>
      <c r="BI272" s="327"/>
      <c r="BJ272" s="327"/>
      <c r="BK272" s="327"/>
      <c r="BL272" s="327"/>
      <c r="BM272" s="327"/>
      <c r="BN272" s="327"/>
      <c r="BO272" s="327"/>
      <c r="BP272" s="327"/>
      <c r="BQ272" s="327"/>
      <c r="BR272" s="327"/>
      <c r="BS272" s="327"/>
      <c r="BT272" s="327"/>
    </row>
    <row r="273" spans="19:72" s="357" customFormat="1">
      <c r="S273" s="294"/>
      <c r="T273" s="294"/>
      <c r="U273" s="294"/>
      <c r="V273" s="294"/>
      <c r="W273" s="323"/>
      <c r="X273" s="323"/>
      <c r="Y273" s="323"/>
      <c r="Z273" s="323"/>
      <c r="AA273" s="294"/>
      <c r="AB273" s="294"/>
      <c r="AC273" s="294"/>
      <c r="AD273" s="294"/>
      <c r="AE273" s="294"/>
      <c r="AF273" s="294"/>
      <c r="AG273" s="294"/>
      <c r="AH273" s="294"/>
      <c r="AI273" s="294"/>
      <c r="AJ273" s="294"/>
      <c r="AK273" s="294"/>
      <c r="AL273" s="294"/>
      <c r="AM273" s="294"/>
      <c r="AN273" s="294"/>
      <c r="AO273" s="294"/>
      <c r="AP273" s="294"/>
      <c r="AQ273" s="294"/>
      <c r="AR273" s="294"/>
      <c r="AS273" s="294"/>
      <c r="AT273" s="294"/>
      <c r="AU273" s="294"/>
      <c r="AV273" s="294"/>
      <c r="AW273" s="294"/>
      <c r="AX273" s="294"/>
      <c r="AY273" s="294"/>
      <c r="AZ273" s="294"/>
      <c r="BA273" s="294"/>
      <c r="BB273" s="294"/>
      <c r="BC273" s="294"/>
      <c r="BD273" s="294"/>
      <c r="BE273" s="294"/>
      <c r="BF273" s="294"/>
      <c r="BG273" s="294"/>
      <c r="BH273" s="294"/>
      <c r="BI273" s="327"/>
      <c r="BJ273" s="327"/>
      <c r="BK273" s="327"/>
      <c r="BL273" s="327"/>
      <c r="BM273" s="327"/>
      <c r="BN273" s="327"/>
      <c r="BO273" s="327"/>
      <c r="BP273" s="327"/>
      <c r="BQ273" s="327"/>
      <c r="BR273" s="327"/>
      <c r="BS273" s="327"/>
      <c r="BT273" s="327"/>
    </row>
    <row r="274" spans="19:72" s="357" customFormat="1">
      <c r="S274" s="294"/>
      <c r="T274" s="294"/>
      <c r="U274" s="294"/>
      <c r="V274" s="294"/>
      <c r="W274" s="323"/>
      <c r="X274" s="323"/>
      <c r="Y274" s="323"/>
      <c r="Z274" s="323"/>
      <c r="AA274" s="294"/>
      <c r="AB274" s="294"/>
      <c r="AC274" s="294"/>
      <c r="AD274" s="294"/>
      <c r="AE274" s="294"/>
      <c r="AF274" s="294"/>
      <c r="AG274" s="294"/>
      <c r="AH274" s="294"/>
      <c r="AI274" s="294"/>
      <c r="AJ274" s="294"/>
      <c r="AK274" s="294"/>
      <c r="AL274" s="294"/>
      <c r="AM274" s="294"/>
      <c r="AN274" s="294"/>
      <c r="AO274" s="294"/>
      <c r="AP274" s="294"/>
      <c r="AQ274" s="294"/>
      <c r="AR274" s="294"/>
      <c r="AS274" s="294"/>
      <c r="AT274" s="294"/>
      <c r="AU274" s="294"/>
      <c r="AV274" s="294"/>
      <c r="AW274" s="294"/>
      <c r="AX274" s="294"/>
      <c r="AY274" s="294"/>
      <c r="AZ274" s="294"/>
      <c r="BA274" s="294"/>
      <c r="BB274" s="294"/>
      <c r="BC274" s="294"/>
      <c r="BD274" s="294"/>
      <c r="BE274" s="294"/>
      <c r="BF274" s="294"/>
      <c r="BG274" s="294"/>
      <c r="BH274" s="294"/>
      <c r="BI274" s="327"/>
      <c r="BJ274" s="327"/>
      <c r="BK274" s="327"/>
      <c r="BL274" s="327"/>
      <c r="BM274" s="327"/>
      <c r="BN274" s="327"/>
      <c r="BO274" s="327"/>
      <c r="BP274" s="327"/>
      <c r="BQ274" s="327"/>
      <c r="BR274" s="327"/>
      <c r="BS274" s="327"/>
      <c r="BT274" s="327"/>
    </row>
    <row r="275" spans="19:72" s="357" customFormat="1">
      <c r="S275" s="294"/>
      <c r="T275" s="294"/>
      <c r="U275" s="294"/>
      <c r="V275" s="294"/>
      <c r="W275" s="323"/>
      <c r="X275" s="323"/>
      <c r="Y275" s="323"/>
      <c r="Z275" s="323"/>
      <c r="AA275" s="294"/>
      <c r="AB275" s="294"/>
      <c r="AC275" s="294"/>
      <c r="AD275" s="294"/>
      <c r="AE275" s="294"/>
      <c r="AF275" s="294"/>
      <c r="AG275" s="294"/>
      <c r="AH275" s="294"/>
      <c r="AI275" s="294"/>
      <c r="AJ275" s="294"/>
      <c r="AK275" s="294"/>
      <c r="AL275" s="294"/>
      <c r="AM275" s="294"/>
      <c r="AN275" s="294"/>
      <c r="AO275" s="294"/>
      <c r="AP275" s="294"/>
      <c r="AQ275" s="294"/>
      <c r="AR275" s="294"/>
      <c r="AS275" s="294"/>
      <c r="AT275" s="294"/>
      <c r="AU275" s="294"/>
      <c r="AV275" s="294"/>
      <c r="AW275" s="294"/>
      <c r="AX275" s="294"/>
      <c r="AY275" s="294"/>
      <c r="AZ275" s="294"/>
      <c r="BA275" s="294"/>
      <c r="BB275" s="294"/>
      <c r="BC275" s="294"/>
      <c r="BD275" s="294"/>
      <c r="BE275" s="294"/>
      <c r="BF275" s="294"/>
      <c r="BG275" s="294"/>
      <c r="BH275" s="294"/>
      <c r="BI275" s="327"/>
      <c r="BJ275" s="327"/>
      <c r="BK275" s="327"/>
      <c r="BL275" s="327"/>
      <c r="BM275" s="327"/>
      <c r="BN275" s="327"/>
      <c r="BO275" s="327"/>
      <c r="BP275" s="327"/>
      <c r="BQ275" s="327"/>
      <c r="BR275" s="327"/>
      <c r="BS275" s="327"/>
      <c r="BT275" s="327"/>
    </row>
    <row r="276" spans="19:72" s="357" customFormat="1">
      <c r="S276" s="294"/>
      <c r="T276" s="294"/>
      <c r="U276" s="294"/>
      <c r="V276" s="294"/>
      <c r="W276" s="323"/>
      <c r="X276" s="323"/>
      <c r="Y276" s="323"/>
      <c r="Z276" s="323"/>
      <c r="AA276" s="294"/>
      <c r="AB276" s="294"/>
      <c r="AC276" s="294"/>
      <c r="AD276" s="294"/>
      <c r="AE276" s="294"/>
      <c r="AF276" s="294"/>
      <c r="AG276" s="294"/>
      <c r="AH276" s="294"/>
      <c r="AI276" s="294"/>
      <c r="AJ276" s="294"/>
      <c r="AK276" s="294"/>
      <c r="AL276" s="294"/>
      <c r="AM276" s="294"/>
      <c r="AN276" s="294"/>
      <c r="AO276" s="294"/>
      <c r="AP276" s="294"/>
      <c r="AQ276" s="294"/>
      <c r="AR276" s="294"/>
      <c r="AS276" s="294"/>
      <c r="AT276" s="294"/>
      <c r="AU276" s="294"/>
      <c r="AV276" s="294"/>
      <c r="AW276" s="294"/>
      <c r="AX276" s="294"/>
      <c r="AY276" s="294"/>
      <c r="AZ276" s="294"/>
      <c r="BA276" s="294"/>
      <c r="BB276" s="294"/>
      <c r="BC276" s="294"/>
      <c r="BD276" s="294"/>
      <c r="BE276" s="294"/>
      <c r="BF276" s="294"/>
      <c r="BG276" s="294"/>
      <c r="BH276" s="294"/>
      <c r="BI276" s="327"/>
      <c r="BJ276" s="327"/>
      <c r="BK276" s="327"/>
      <c r="BL276" s="327"/>
      <c r="BM276" s="327"/>
      <c r="BN276" s="327"/>
      <c r="BO276" s="327"/>
      <c r="BP276" s="327"/>
      <c r="BQ276" s="327"/>
      <c r="BR276" s="327"/>
      <c r="BS276" s="327"/>
      <c r="BT276" s="327"/>
    </row>
    <row r="277" spans="19:72" s="357" customFormat="1">
      <c r="S277" s="294"/>
      <c r="T277" s="294"/>
      <c r="U277" s="294"/>
      <c r="V277" s="294"/>
      <c r="W277" s="323"/>
      <c r="X277" s="323"/>
      <c r="Y277" s="323"/>
      <c r="Z277" s="323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4"/>
      <c r="AM277" s="294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4"/>
      <c r="AZ277" s="294"/>
      <c r="BA277" s="294"/>
      <c r="BB277" s="294"/>
      <c r="BC277" s="294"/>
      <c r="BD277" s="294"/>
      <c r="BE277" s="294"/>
      <c r="BF277" s="294"/>
      <c r="BG277" s="294"/>
      <c r="BH277" s="294"/>
      <c r="BI277" s="327"/>
      <c r="BJ277" s="327"/>
      <c r="BK277" s="327"/>
      <c r="BL277" s="327"/>
      <c r="BM277" s="327"/>
      <c r="BN277" s="327"/>
      <c r="BO277" s="327"/>
      <c r="BP277" s="327"/>
      <c r="BQ277" s="327"/>
      <c r="BR277" s="327"/>
      <c r="BS277" s="327"/>
      <c r="BT277" s="327"/>
    </row>
    <row r="278" spans="19:72" s="357" customFormat="1">
      <c r="S278" s="294"/>
      <c r="T278" s="294"/>
      <c r="U278" s="294"/>
      <c r="V278" s="294"/>
      <c r="W278" s="323"/>
      <c r="X278" s="323"/>
      <c r="Y278" s="323"/>
      <c r="Z278" s="323"/>
      <c r="AA278" s="294"/>
      <c r="AB278" s="294"/>
      <c r="AC278" s="294"/>
      <c r="AD278" s="294"/>
      <c r="AE278" s="294"/>
      <c r="AF278" s="294"/>
      <c r="AG278" s="294"/>
      <c r="AH278" s="294"/>
      <c r="AI278" s="294"/>
      <c r="AJ278" s="294"/>
      <c r="AK278" s="294"/>
      <c r="AL278" s="294"/>
      <c r="AM278" s="294"/>
      <c r="AN278" s="294"/>
      <c r="AO278" s="294"/>
      <c r="AP278" s="294"/>
      <c r="AQ278" s="294"/>
      <c r="AR278" s="294"/>
      <c r="AS278" s="294"/>
      <c r="AT278" s="294"/>
      <c r="AU278" s="294"/>
      <c r="AV278" s="294"/>
      <c r="AW278" s="294"/>
      <c r="AX278" s="294"/>
      <c r="AY278" s="294"/>
      <c r="AZ278" s="294"/>
      <c r="BA278" s="294"/>
      <c r="BB278" s="294"/>
      <c r="BC278" s="294"/>
      <c r="BD278" s="294"/>
      <c r="BE278" s="294"/>
      <c r="BF278" s="294"/>
      <c r="BG278" s="294"/>
      <c r="BH278" s="294"/>
      <c r="BI278" s="327"/>
      <c r="BJ278" s="327"/>
      <c r="BK278" s="327"/>
      <c r="BL278" s="327"/>
      <c r="BM278" s="327"/>
      <c r="BN278" s="327"/>
      <c r="BO278" s="327"/>
      <c r="BP278" s="327"/>
      <c r="BQ278" s="327"/>
      <c r="BR278" s="327"/>
      <c r="BS278" s="327"/>
      <c r="BT278" s="327"/>
    </row>
    <row r="279" spans="19:72" s="357" customFormat="1">
      <c r="S279" s="294"/>
      <c r="T279" s="294"/>
      <c r="U279" s="294"/>
      <c r="V279" s="294"/>
      <c r="W279" s="358"/>
      <c r="X279" s="358"/>
      <c r="Y279" s="358"/>
      <c r="Z279" s="358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327"/>
      <c r="BJ279" s="327"/>
      <c r="BK279" s="327"/>
      <c r="BL279" s="327"/>
      <c r="BM279" s="327"/>
      <c r="BN279" s="327"/>
      <c r="BO279" s="327"/>
      <c r="BP279" s="327"/>
      <c r="BQ279" s="327"/>
      <c r="BR279" s="327"/>
      <c r="BS279" s="327"/>
      <c r="BT279" s="327"/>
    </row>
    <row r="280" spans="19:72" s="357" customFormat="1">
      <c r="S280" s="294"/>
      <c r="T280" s="294"/>
      <c r="U280" s="294"/>
      <c r="V280" s="294"/>
      <c r="W280" s="323"/>
      <c r="X280" s="323"/>
      <c r="Y280" s="323"/>
      <c r="Z280" s="323"/>
      <c r="AA280" s="294"/>
      <c r="AB280" s="294"/>
      <c r="AC280" s="294"/>
      <c r="AD280" s="294"/>
      <c r="AE280" s="294"/>
      <c r="AF280" s="294"/>
      <c r="AG280" s="294"/>
      <c r="AH280" s="294"/>
      <c r="AI280" s="294"/>
      <c r="AJ280" s="294"/>
      <c r="AK280" s="294"/>
      <c r="AL280" s="294"/>
      <c r="AM280" s="294"/>
      <c r="AN280" s="294"/>
      <c r="AO280" s="294"/>
      <c r="AP280" s="294"/>
      <c r="AQ280" s="294"/>
      <c r="AR280" s="294"/>
      <c r="AS280" s="294"/>
      <c r="AT280" s="294"/>
      <c r="AU280" s="294"/>
      <c r="AV280" s="294"/>
      <c r="AW280" s="294"/>
      <c r="AX280" s="294"/>
      <c r="AY280" s="294"/>
      <c r="AZ280" s="294"/>
      <c r="BA280" s="294"/>
      <c r="BB280" s="294"/>
      <c r="BC280" s="294"/>
      <c r="BD280" s="294"/>
      <c r="BE280" s="294"/>
      <c r="BF280" s="294"/>
      <c r="BG280" s="294"/>
      <c r="BH280" s="294"/>
      <c r="BI280" s="327"/>
      <c r="BJ280" s="327"/>
      <c r="BK280" s="327"/>
      <c r="BL280" s="327"/>
      <c r="BM280" s="327"/>
      <c r="BN280" s="327"/>
      <c r="BO280" s="327"/>
      <c r="BP280" s="327"/>
      <c r="BQ280" s="327"/>
      <c r="BR280" s="327"/>
      <c r="BS280" s="327"/>
      <c r="BT280" s="327"/>
    </row>
    <row r="281" spans="19:72" s="357" customFormat="1">
      <c r="S281" s="294"/>
      <c r="T281" s="294"/>
      <c r="U281" s="294"/>
      <c r="V281" s="294"/>
      <c r="W281" s="323"/>
      <c r="X281" s="323"/>
      <c r="Y281" s="323"/>
      <c r="Z281" s="323"/>
      <c r="AA281" s="294"/>
      <c r="AB281" s="294"/>
      <c r="AC281" s="294"/>
      <c r="AD281" s="294"/>
      <c r="AE281" s="294"/>
      <c r="AF281" s="294"/>
      <c r="AG281" s="294"/>
      <c r="AH281" s="294"/>
      <c r="AI281" s="294"/>
      <c r="AJ281" s="294"/>
      <c r="AK281" s="294"/>
      <c r="AL281" s="294"/>
      <c r="AM281" s="294"/>
      <c r="AN281" s="294"/>
      <c r="AO281" s="294"/>
      <c r="AP281" s="294"/>
      <c r="AQ281" s="294"/>
      <c r="AR281" s="294"/>
      <c r="AS281" s="294"/>
      <c r="AT281" s="294"/>
      <c r="AU281" s="294"/>
      <c r="AV281" s="294"/>
      <c r="AW281" s="294"/>
      <c r="AX281" s="294"/>
      <c r="AY281" s="294"/>
      <c r="AZ281" s="294"/>
      <c r="BA281" s="294"/>
      <c r="BB281" s="294"/>
      <c r="BC281" s="294"/>
      <c r="BD281" s="294"/>
      <c r="BE281" s="294"/>
      <c r="BF281" s="294"/>
      <c r="BG281" s="294"/>
      <c r="BH281" s="294"/>
      <c r="BI281" s="327"/>
      <c r="BJ281" s="327"/>
      <c r="BK281" s="327"/>
      <c r="BL281" s="327"/>
      <c r="BM281" s="327"/>
      <c r="BN281" s="327"/>
      <c r="BO281" s="327"/>
      <c r="BP281" s="327"/>
      <c r="BQ281" s="327"/>
      <c r="BR281" s="327"/>
      <c r="BS281" s="327"/>
      <c r="BT281" s="327"/>
    </row>
    <row r="282" spans="19:72" s="357" customFormat="1">
      <c r="S282" s="294"/>
      <c r="T282" s="294"/>
      <c r="U282" s="294"/>
      <c r="V282" s="294"/>
      <c r="W282" s="323"/>
      <c r="X282" s="323"/>
      <c r="Y282" s="323"/>
      <c r="Z282" s="323"/>
      <c r="AA282" s="294"/>
      <c r="AB282" s="294"/>
      <c r="AC282" s="294"/>
      <c r="AD282" s="294"/>
      <c r="AE282" s="294"/>
      <c r="AF282" s="294"/>
      <c r="AG282" s="294"/>
      <c r="AH282" s="294"/>
      <c r="AI282" s="294"/>
      <c r="AJ282" s="294"/>
      <c r="AK282" s="294"/>
      <c r="AL282" s="294"/>
      <c r="AM282" s="294"/>
      <c r="AN282" s="294"/>
      <c r="AO282" s="294"/>
      <c r="AP282" s="294"/>
      <c r="AQ282" s="294"/>
      <c r="AR282" s="294"/>
      <c r="AS282" s="294"/>
      <c r="AT282" s="294"/>
      <c r="AU282" s="294"/>
      <c r="AV282" s="294"/>
      <c r="AW282" s="294"/>
      <c r="AX282" s="294"/>
      <c r="AY282" s="294"/>
      <c r="AZ282" s="294"/>
      <c r="BA282" s="294"/>
      <c r="BB282" s="294"/>
      <c r="BC282" s="294"/>
      <c r="BD282" s="294"/>
      <c r="BE282" s="294"/>
      <c r="BF282" s="294"/>
      <c r="BG282" s="294"/>
      <c r="BH282" s="294"/>
      <c r="BI282" s="327"/>
      <c r="BJ282" s="327"/>
      <c r="BK282" s="327"/>
      <c r="BL282" s="327"/>
      <c r="BM282" s="327"/>
      <c r="BN282" s="327"/>
      <c r="BO282" s="327"/>
      <c r="BP282" s="327"/>
      <c r="BQ282" s="327"/>
      <c r="BR282" s="327"/>
      <c r="BS282" s="327"/>
      <c r="BT282" s="327"/>
    </row>
    <row r="283" spans="19:72" s="357" customFormat="1">
      <c r="S283" s="294"/>
      <c r="T283" s="294"/>
      <c r="U283" s="294"/>
      <c r="V283" s="294"/>
      <c r="W283" s="323"/>
      <c r="X283" s="323"/>
      <c r="Y283" s="323"/>
      <c r="Z283" s="323"/>
      <c r="AA283" s="294"/>
      <c r="AB283" s="294"/>
      <c r="AC283" s="294"/>
      <c r="AD283" s="294"/>
      <c r="AE283" s="294"/>
      <c r="AF283" s="294"/>
      <c r="AG283" s="294"/>
      <c r="AH283" s="294"/>
      <c r="AI283" s="294"/>
      <c r="AJ283" s="294"/>
      <c r="AK283" s="294"/>
      <c r="AL283" s="294"/>
      <c r="AM283" s="294"/>
      <c r="AN283" s="294"/>
      <c r="AO283" s="294"/>
      <c r="AP283" s="294"/>
      <c r="AQ283" s="294"/>
      <c r="AR283" s="294"/>
      <c r="AS283" s="294"/>
      <c r="AT283" s="294"/>
      <c r="AU283" s="294"/>
      <c r="AV283" s="294"/>
      <c r="AW283" s="294"/>
      <c r="AX283" s="294"/>
      <c r="AY283" s="294"/>
      <c r="AZ283" s="294"/>
      <c r="BA283" s="294"/>
      <c r="BB283" s="294"/>
      <c r="BC283" s="294"/>
      <c r="BD283" s="294"/>
      <c r="BE283" s="294"/>
      <c r="BF283" s="294"/>
      <c r="BG283" s="294"/>
      <c r="BH283" s="294"/>
      <c r="BI283" s="327"/>
      <c r="BJ283" s="327"/>
      <c r="BK283" s="327"/>
      <c r="BL283" s="327"/>
      <c r="BM283" s="327"/>
      <c r="BN283" s="327"/>
      <c r="BO283" s="327"/>
      <c r="BP283" s="327"/>
      <c r="BQ283" s="327"/>
      <c r="BR283" s="327"/>
      <c r="BS283" s="327"/>
      <c r="BT283" s="327"/>
    </row>
    <row r="284" spans="19:72" s="357" customFormat="1">
      <c r="S284" s="294"/>
      <c r="T284" s="294"/>
      <c r="U284" s="294"/>
      <c r="V284" s="294"/>
      <c r="W284" s="323"/>
      <c r="X284" s="323"/>
      <c r="Y284" s="323"/>
      <c r="Z284" s="323"/>
      <c r="AA284" s="294"/>
      <c r="AB284" s="294"/>
      <c r="AC284" s="294"/>
      <c r="AD284" s="294"/>
      <c r="AE284" s="294"/>
      <c r="AF284" s="294"/>
      <c r="AG284" s="294"/>
      <c r="AH284" s="294"/>
      <c r="AI284" s="294"/>
      <c r="AJ284" s="294"/>
      <c r="AK284" s="294"/>
      <c r="AL284" s="294"/>
      <c r="AM284" s="294"/>
      <c r="AN284" s="294"/>
      <c r="AO284" s="294"/>
      <c r="AP284" s="294"/>
      <c r="AQ284" s="294"/>
      <c r="AR284" s="294"/>
      <c r="AS284" s="294"/>
      <c r="AT284" s="294"/>
      <c r="AU284" s="294"/>
      <c r="AV284" s="294"/>
      <c r="AW284" s="294"/>
      <c r="AX284" s="294"/>
      <c r="AY284" s="294"/>
      <c r="AZ284" s="294"/>
      <c r="BA284" s="294"/>
      <c r="BB284" s="294"/>
      <c r="BC284" s="294"/>
      <c r="BD284" s="294"/>
      <c r="BE284" s="294"/>
      <c r="BF284" s="294"/>
      <c r="BG284" s="294"/>
      <c r="BH284" s="294"/>
      <c r="BI284" s="327"/>
      <c r="BJ284" s="327"/>
      <c r="BK284" s="327"/>
      <c r="BL284" s="327"/>
      <c r="BM284" s="327"/>
      <c r="BN284" s="327"/>
      <c r="BO284" s="327"/>
      <c r="BP284" s="327"/>
      <c r="BQ284" s="327"/>
      <c r="BR284" s="327"/>
      <c r="BS284" s="327"/>
      <c r="BT284" s="327"/>
    </row>
    <row r="285" spans="19:72" s="357" customFormat="1">
      <c r="S285" s="294"/>
      <c r="T285" s="294"/>
      <c r="U285" s="294"/>
      <c r="V285" s="294"/>
      <c r="W285" s="323"/>
      <c r="X285" s="323"/>
      <c r="Y285" s="323"/>
      <c r="Z285" s="323"/>
      <c r="AA285" s="294"/>
      <c r="AB285" s="294"/>
      <c r="AC285" s="294"/>
      <c r="AD285" s="294"/>
      <c r="AE285" s="294"/>
      <c r="AF285" s="294"/>
      <c r="AG285" s="294"/>
      <c r="AH285" s="294"/>
      <c r="AI285" s="294"/>
      <c r="AJ285" s="294"/>
      <c r="AK285" s="294"/>
      <c r="AL285" s="294"/>
      <c r="AM285" s="294"/>
      <c r="AN285" s="294"/>
      <c r="AO285" s="294"/>
      <c r="AP285" s="294"/>
      <c r="AQ285" s="294"/>
      <c r="AR285" s="294"/>
      <c r="AS285" s="294"/>
      <c r="AT285" s="294"/>
      <c r="AU285" s="294"/>
      <c r="AV285" s="294"/>
      <c r="AW285" s="294"/>
      <c r="AX285" s="294"/>
      <c r="AY285" s="294"/>
      <c r="AZ285" s="294"/>
      <c r="BA285" s="294"/>
      <c r="BB285" s="294"/>
      <c r="BC285" s="294"/>
      <c r="BD285" s="294"/>
      <c r="BE285" s="294"/>
      <c r="BF285" s="294"/>
      <c r="BG285" s="294"/>
      <c r="BH285" s="294"/>
      <c r="BI285" s="327"/>
      <c r="BJ285" s="327"/>
      <c r="BK285" s="327"/>
      <c r="BL285" s="327"/>
      <c r="BM285" s="327"/>
      <c r="BN285" s="327"/>
      <c r="BO285" s="327"/>
      <c r="BP285" s="327"/>
      <c r="BQ285" s="327"/>
      <c r="BR285" s="327"/>
      <c r="BS285" s="327"/>
      <c r="BT285" s="327"/>
    </row>
    <row r="286" spans="19:72" s="357" customFormat="1">
      <c r="S286" s="294"/>
      <c r="T286" s="294"/>
      <c r="U286" s="294"/>
      <c r="V286" s="294"/>
      <c r="W286" s="323"/>
      <c r="X286" s="323"/>
      <c r="Y286" s="323"/>
      <c r="Z286" s="323"/>
      <c r="AA286" s="294"/>
      <c r="AB286" s="294"/>
      <c r="AC286" s="294"/>
      <c r="AD286" s="294"/>
      <c r="AE286" s="294"/>
      <c r="AF286" s="294"/>
      <c r="AG286" s="294"/>
      <c r="AH286" s="294"/>
      <c r="AI286" s="294"/>
      <c r="AJ286" s="294"/>
      <c r="AK286" s="294"/>
      <c r="AL286" s="294"/>
      <c r="AM286" s="294"/>
      <c r="AN286" s="294"/>
      <c r="AO286" s="294"/>
      <c r="AP286" s="294"/>
      <c r="AQ286" s="294"/>
      <c r="AR286" s="294"/>
      <c r="AS286" s="294"/>
      <c r="AT286" s="294"/>
      <c r="AU286" s="294"/>
      <c r="AV286" s="294"/>
      <c r="AW286" s="294"/>
      <c r="AX286" s="294"/>
      <c r="AY286" s="294"/>
      <c r="AZ286" s="294"/>
      <c r="BA286" s="294"/>
      <c r="BB286" s="294"/>
      <c r="BC286" s="294"/>
      <c r="BD286" s="294"/>
      <c r="BE286" s="294"/>
      <c r="BF286" s="294"/>
      <c r="BG286" s="294"/>
      <c r="BH286" s="294"/>
      <c r="BI286" s="327"/>
      <c r="BJ286" s="327"/>
      <c r="BK286" s="327"/>
      <c r="BL286" s="327"/>
      <c r="BM286" s="327"/>
      <c r="BN286" s="327"/>
      <c r="BO286" s="327"/>
      <c r="BP286" s="327"/>
      <c r="BQ286" s="327"/>
      <c r="BR286" s="327"/>
      <c r="BS286" s="327"/>
      <c r="BT286" s="327"/>
    </row>
    <row r="287" spans="19:72" s="357" customFormat="1">
      <c r="S287" s="294"/>
      <c r="T287" s="294"/>
      <c r="U287" s="294"/>
      <c r="V287" s="294"/>
      <c r="W287" s="323"/>
      <c r="X287" s="323"/>
      <c r="Y287" s="323"/>
      <c r="Z287" s="323"/>
      <c r="AA287" s="294"/>
      <c r="AB287" s="294"/>
      <c r="AC287" s="294"/>
      <c r="AD287" s="294"/>
      <c r="AE287" s="294"/>
      <c r="AF287" s="294"/>
      <c r="AG287" s="294"/>
      <c r="AH287" s="294"/>
      <c r="AI287" s="294"/>
      <c r="AJ287" s="294"/>
      <c r="AK287" s="294"/>
      <c r="AL287" s="294"/>
      <c r="AM287" s="294"/>
      <c r="AN287" s="294"/>
      <c r="AO287" s="294"/>
      <c r="AP287" s="294"/>
      <c r="AQ287" s="294"/>
      <c r="AR287" s="294"/>
      <c r="AS287" s="294"/>
      <c r="AT287" s="294"/>
      <c r="AU287" s="294"/>
      <c r="AV287" s="294"/>
      <c r="AW287" s="294"/>
      <c r="AX287" s="294"/>
      <c r="AY287" s="294"/>
      <c r="AZ287" s="294"/>
      <c r="BA287" s="294"/>
      <c r="BB287" s="294"/>
      <c r="BC287" s="294"/>
      <c r="BD287" s="294"/>
      <c r="BE287" s="294"/>
      <c r="BF287" s="294"/>
      <c r="BG287" s="294"/>
      <c r="BH287" s="294"/>
      <c r="BI287" s="327"/>
      <c r="BJ287" s="327"/>
      <c r="BK287" s="327"/>
      <c r="BL287" s="327"/>
      <c r="BM287" s="327"/>
      <c r="BN287" s="327"/>
      <c r="BO287" s="327"/>
      <c r="BP287" s="327"/>
      <c r="BQ287" s="327"/>
      <c r="BR287" s="327"/>
      <c r="BS287" s="327"/>
      <c r="BT287" s="327"/>
    </row>
    <row r="288" spans="19:72" s="357" customFormat="1">
      <c r="S288" s="294"/>
      <c r="T288" s="294"/>
      <c r="U288" s="294"/>
      <c r="V288" s="294"/>
      <c r="W288" s="323"/>
      <c r="X288" s="323"/>
      <c r="Y288" s="323"/>
      <c r="Z288" s="323"/>
      <c r="AA288" s="294"/>
      <c r="AB288" s="294"/>
      <c r="AC288" s="294"/>
      <c r="AD288" s="294"/>
      <c r="AE288" s="294"/>
      <c r="AF288" s="294"/>
      <c r="AG288" s="294"/>
      <c r="AH288" s="294"/>
      <c r="AI288" s="294"/>
      <c r="AJ288" s="294"/>
      <c r="AK288" s="294"/>
      <c r="AL288" s="294"/>
      <c r="AM288" s="294"/>
      <c r="AN288" s="294"/>
      <c r="AO288" s="294"/>
      <c r="AP288" s="294"/>
      <c r="AQ288" s="294"/>
      <c r="AR288" s="294"/>
      <c r="AS288" s="294"/>
      <c r="AT288" s="294"/>
      <c r="AU288" s="294"/>
      <c r="AV288" s="294"/>
      <c r="AW288" s="294"/>
      <c r="AX288" s="294"/>
      <c r="AY288" s="294"/>
      <c r="AZ288" s="294"/>
      <c r="BA288" s="294"/>
      <c r="BB288" s="294"/>
      <c r="BC288" s="294"/>
      <c r="BD288" s="294"/>
      <c r="BE288" s="294"/>
      <c r="BF288" s="294"/>
      <c r="BG288" s="294"/>
      <c r="BH288" s="294"/>
      <c r="BI288" s="327"/>
      <c r="BJ288" s="327"/>
      <c r="BK288" s="327"/>
      <c r="BL288" s="327"/>
      <c r="BM288" s="327"/>
      <c r="BN288" s="327"/>
      <c r="BO288" s="327"/>
      <c r="BP288" s="327"/>
      <c r="BQ288" s="327"/>
      <c r="BR288" s="327"/>
      <c r="BS288" s="327"/>
      <c r="BT288" s="327"/>
    </row>
    <row r="289" spans="19:72" s="357" customFormat="1">
      <c r="S289" s="294"/>
      <c r="T289" s="294"/>
      <c r="U289" s="294"/>
      <c r="V289" s="294"/>
      <c r="W289" s="323"/>
      <c r="X289" s="323"/>
      <c r="Y289" s="323"/>
      <c r="Z289" s="323"/>
      <c r="AA289" s="294"/>
      <c r="AB289" s="294"/>
      <c r="AC289" s="294"/>
      <c r="AD289" s="294"/>
      <c r="AE289" s="294"/>
      <c r="AF289" s="294"/>
      <c r="AG289" s="294"/>
      <c r="AH289" s="294"/>
      <c r="AI289" s="294"/>
      <c r="AJ289" s="294"/>
      <c r="AK289" s="294"/>
      <c r="AL289" s="294"/>
      <c r="AM289" s="294"/>
      <c r="AN289" s="294"/>
      <c r="AO289" s="294"/>
      <c r="AP289" s="294"/>
      <c r="AQ289" s="294"/>
      <c r="AR289" s="294"/>
      <c r="AS289" s="294"/>
      <c r="AT289" s="294"/>
      <c r="AU289" s="294"/>
      <c r="AV289" s="294"/>
      <c r="AW289" s="294"/>
      <c r="AX289" s="294"/>
      <c r="AY289" s="294"/>
      <c r="AZ289" s="294"/>
      <c r="BA289" s="294"/>
      <c r="BB289" s="294"/>
      <c r="BC289" s="294"/>
      <c r="BD289" s="294"/>
      <c r="BE289" s="294"/>
      <c r="BF289" s="294"/>
      <c r="BG289" s="294"/>
      <c r="BH289" s="294"/>
      <c r="BI289" s="327"/>
      <c r="BJ289" s="327"/>
      <c r="BK289" s="327"/>
      <c r="BL289" s="327"/>
      <c r="BM289" s="327"/>
      <c r="BN289" s="327"/>
      <c r="BO289" s="327"/>
      <c r="BP289" s="327"/>
      <c r="BQ289" s="327"/>
      <c r="BR289" s="327"/>
      <c r="BS289" s="327"/>
      <c r="BT289" s="327"/>
    </row>
    <row r="290" spans="19:72" s="357" customFormat="1">
      <c r="S290" s="294"/>
      <c r="T290" s="294"/>
      <c r="U290" s="294"/>
      <c r="V290" s="294"/>
      <c r="W290" s="323"/>
      <c r="X290" s="323"/>
      <c r="Y290" s="323"/>
      <c r="Z290" s="323"/>
      <c r="AA290" s="294"/>
      <c r="AB290" s="294"/>
      <c r="AC290" s="294"/>
      <c r="AD290" s="294"/>
      <c r="AE290" s="294"/>
      <c r="AF290" s="294"/>
      <c r="AG290" s="294"/>
      <c r="AH290" s="294"/>
      <c r="AI290" s="294"/>
      <c r="AJ290" s="294"/>
      <c r="AK290" s="294"/>
      <c r="AL290" s="294"/>
      <c r="AM290" s="294"/>
      <c r="AN290" s="294"/>
      <c r="AO290" s="294"/>
      <c r="AP290" s="294"/>
      <c r="AQ290" s="294"/>
      <c r="AR290" s="294"/>
      <c r="AS290" s="294"/>
      <c r="AT290" s="294"/>
      <c r="AU290" s="294"/>
      <c r="AV290" s="294"/>
      <c r="AW290" s="294"/>
      <c r="AX290" s="294"/>
      <c r="AY290" s="294"/>
      <c r="AZ290" s="294"/>
      <c r="BA290" s="294"/>
      <c r="BB290" s="294"/>
      <c r="BC290" s="294"/>
      <c r="BD290" s="294"/>
      <c r="BE290" s="294"/>
      <c r="BF290" s="294"/>
      <c r="BG290" s="294"/>
      <c r="BH290" s="294"/>
      <c r="BI290" s="327"/>
      <c r="BJ290" s="327"/>
      <c r="BK290" s="327"/>
      <c r="BL290" s="327"/>
      <c r="BM290" s="327"/>
      <c r="BN290" s="327"/>
      <c r="BO290" s="327"/>
      <c r="BP290" s="327"/>
      <c r="BQ290" s="327"/>
      <c r="BR290" s="327"/>
      <c r="BS290" s="327"/>
      <c r="BT290" s="327"/>
    </row>
    <row r="291" spans="19:72" s="357" customFormat="1">
      <c r="S291" s="294"/>
      <c r="T291" s="294"/>
      <c r="U291" s="294"/>
      <c r="V291" s="294"/>
      <c r="W291" s="323"/>
      <c r="X291" s="323"/>
      <c r="Y291" s="323"/>
      <c r="Z291" s="323"/>
      <c r="AA291" s="294"/>
      <c r="AB291" s="294"/>
      <c r="AC291" s="294"/>
      <c r="AD291" s="294"/>
      <c r="AE291" s="294"/>
      <c r="AF291" s="294"/>
      <c r="AG291" s="294"/>
      <c r="AH291" s="294"/>
      <c r="AI291" s="294"/>
      <c r="AJ291" s="294"/>
      <c r="AK291" s="294"/>
      <c r="AL291" s="294"/>
      <c r="AM291" s="294"/>
      <c r="AN291" s="294"/>
      <c r="AO291" s="294"/>
      <c r="AP291" s="294"/>
      <c r="AQ291" s="294"/>
      <c r="AR291" s="294"/>
      <c r="AS291" s="294"/>
      <c r="AT291" s="294"/>
      <c r="AU291" s="294"/>
      <c r="AV291" s="294"/>
      <c r="AW291" s="294"/>
      <c r="AX291" s="294"/>
      <c r="AY291" s="294"/>
      <c r="AZ291" s="294"/>
      <c r="BA291" s="294"/>
      <c r="BB291" s="294"/>
      <c r="BC291" s="294"/>
      <c r="BD291" s="294"/>
      <c r="BE291" s="294"/>
      <c r="BF291" s="294"/>
      <c r="BG291" s="294"/>
      <c r="BH291" s="294"/>
      <c r="BI291" s="327"/>
      <c r="BJ291" s="327"/>
      <c r="BK291" s="327"/>
      <c r="BL291" s="327"/>
      <c r="BM291" s="327"/>
      <c r="BN291" s="327"/>
      <c r="BO291" s="327"/>
      <c r="BP291" s="327"/>
      <c r="BQ291" s="327"/>
      <c r="BR291" s="327"/>
      <c r="BS291" s="327"/>
      <c r="BT291" s="327"/>
    </row>
    <row r="292" spans="19:72" s="357" customFormat="1">
      <c r="S292" s="294"/>
      <c r="T292" s="294"/>
      <c r="U292" s="294"/>
      <c r="V292" s="294"/>
      <c r="W292" s="323"/>
      <c r="X292" s="323"/>
      <c r="Y292" s="323"/>
      <c r="Z292" s="323"/>
      <c r="AA292" s="294"/>
      <c r="AB292" s="294"/>
      <c r="AC292" s="294"/>
      <c r="AD292" s="294"/>
      <c r="AE292" s="294"/>
      <c r="AF292" s="294"/>
      <c r="AG292" s="294"/>
      <c r="AH292" s="294"/>
      <c r="AI292" s="294"/>
      <c r="AJ292" s="294"/>
      <c r="AK292" s="294"/>
      <c r="AL292" s="294"/>
      <c r="AM292" s="294"/>
      <c r="AN292" s="294"/>
      <c r="AO292" s="294"/>
      <c r="AP292" s="294"/>
      <c r="AQ292" s="294"/>
      <c r="AR292" s="294"/>
      <c r="AS292" s="294"/>
      <c r="AT292" s="294"/>
      <c r="AU292" s="294"/>
      <c r="AV292" s="294"/>
      <c r="AW292" s="294"/>
      <c r="AX292" s="294"/>
      <c r="AY292" s="294"/>
      <c r="AZ292" s="294"/>
      <c r="BA292" s="294"/>
      <c r="BB292" s="294"/>
      <c r="BC292" s="294"/>
      <c r="BD292" s="294"/>
      <c r="BE292" s="294"/>
      <c r="BF292" s="294"/>
      <c r="BG292" s="294"/>
      <c r="BH292" s="294"/>
      <c r="BI292" s="327"/>
      <c r="BJ292" s="327"/>
      <c r="BK292" s="327"/>
      <c r="BL292" s="327"/>
      <c r="BM292" s="327"/>
      <c r="BN292" s="327"/>
      <c r="BO292" s="327"/>
      <c r="BP292" s="327"/>
      <c r="BQ292" s="327"/>
      <c r="BR292" s="327"/>
      <c r="BS292" s="327"/>
      <c r="BT292" s="327"/>
    </row>
    <row r="293" spans="19:72" s="357" customFormat="1">
      <c r="S293" s="294"/>
      <c r="T293" s="294"/>
      <c r="U293" s="294"/>
      <c r="V293" s="294"/>
      <c r="W293" s="323"/>
      <c r="X293" s="323"/>
      <c r="Y293" s="323"/>
      <c r="Z293" s="323"/>
      <c r="AA293" s="294"/>
      <c r="AB293" s="294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4"/>
      <c r="AO293" s="294"/>
      <c r="AP293" s="294"/>
      <c r="AQ293" s="294"/>
      <c r="AR293" s="294"/>
      <c r="AS293" s="294"/>
      <c r="AT293" s="294"/>
      <c r="AU293" s="294"/>
      <c r="AV293" s="294"/>
      <c r="AW293" s="294"/>
      <c r="AX293" s="294"/>
      <c r="AY293" s="294"/>
      <c r="AZ293" s="294"/>
      <c r="BA293" s="294"/>
      <c r="BB293" s="294"/>
      <c r="BC293" s="294"/>
      <c r="BD293" s="294"/>
      <c r="BE293" s="294"/>
      <c r="BF293" s="294"/>
      <c r="BG293" s="294"/>
      <c r="BH293" s="294"/>
      <c r="BI293" s="327"/>
      <c r="BJ293" s="327"/>
      <c r="BK293" s="327"/>
      <c r="BL293" s="327"/>
      <c r="BM293" s="327"/>
      <c r="BN293" s="327"/>
      <c r="BO293" s="327"/>
      <c r="BP293" s="327"/>
      <c r="BQ293" s="327"/>
      <c r="BR293" s="327"/>
      <c r="BS293" s="327"/>
      <c r="BT293" s="327"/>
    </row>
    <row r="294" spans="19:72" s="357" customFormat="1">
      <c r="S294" s="294"/>
      <c r="T294" s="294"/>
      <c r="U294" s="294"/>
      <c r="V294" s="294"/>
      <c r="W294" s="323"/>
      <c r="X294" s="323"/>
      <c r="Y294" s="323"/>
      <c r="Z294" s="323"/>
      <c r="AA294" s="294"/>
      <c r="AB294" s="294"/>
      <c r="AC294" s="294"/>
      <c r="AD294" s="294"/>
      <c r="AE294" s="294"/>
      <c r="AF294" s="294"/>
      <c r="AG294" s="294"/>
      <c r="AH294" s="294"/>
      <c r="AI294" s="294"/>
      <c r="AJ294" s="294"/>
      <c r="AK294" s="294"/>
      <c r="AL294" s="294"/>
      <c r="AM294" s="294"/>
      <c r="AN294" s="294"/>
      <c r="AO294" s="294"/>
      <c r="AP294" s="294"/>
      <c r="AQ294" s="294"/>
      <c r="AR294" s="294"/>
      <c r="AS294" s="294"/>
      <c r="AT294" s="294"/>
      <c r="AU294" s="294"/>
      <c r="AV294" s="294"/>
      <c r="AW294" s="294"/>
      <c r="AX294" s="294"/>
      <c r="AY294" s="294"/>
      <c r="AZ294" s="294"/>
      <c r="BA294" s="294"/>
      <c r="BB294" s="294"/>
      <c r="BC294" s="294"/>
      <c r="BD294" s="294"/>
      <c r="BE294" s="294"/>
      <c r="BF294" s="294"/>
      <c r="BG294" s="294"/>
      <c r="BH294" s="294"/>
      <c r="BI294" s="327"/>
      <c r="BJ294" s="327"/>
      <c r="BK294" s="327"/>
      <c r="BL294" s="327"/>
      <c r="BM294" s="327"/>
      <c r="BN294" s="327"/>
      <c r="BO294" s="327"/>
      <c r="BP294" s="327"/>
      <c r="BQ294" s="327"/>
      <c r="BR294" s="327"/>
      <c r="BS294" s="327"/>
      <c r="BT294" s="327"/>
    </row>
    <row r="295" spans="19:72" s="357" customFormat="1">
      <c r="S295" s="294"/>
      <c r="T295" s="294"/>
      <c r="U295" s="294"/>
      <c r="V295" s="294"/>
      <c r="W295" s="323"/>
      <c r="X295" s="323"/>
      <c r="Y295" s="323"/>
      <c r="Z295" s="323"/>
      <c r="AA295" s="294"/>
      <c r="AB295" s="294"/>
      <c r="AC295" s="294"/>
      <c r="AD295" s="294"/>
      <c r="AE295" s="294"/>
      <c r="AF295" s="294"/>
      <c r="AG295" s="294"/>
      <c r="AH295" s="294"/>
      <c r="AI295" s="294"/>
      <c r="AJ295" s="294"/>
      <c r="AK295" s="294"/>
      <c r="AL295" s="294"/>
      <c r="AM295" s="294"/>
      <c r="AN295" s="294"/>
      <c r="AO295" s="294"/>
      <c r="AP295" s="294"/>
      <c r="AQ295" s="294"/>
      <c r="AR295" s="294"/>
      <c r="AS295" s="294"/>
      <c r="AT295" s="294"/>
      <c r="AU295" s="294"/>
      <c r="AV295" s="294"/>
      <c r="AW295" s="294"/>
      <c r="AX295" s="294"/>
      <c r="AY295" s="294"/>
      <c r="AZ295" s="294"/>
      <c r="BA295" s="294"/>
      <c r="BB295" s="294"/>
      <c r="BC295" s="294"/>
      <c r="BD295" s="294"/>
      <c r="BE295" s="294"/>
      <c r="BF295" s="294"/>
      <c r="BG295" s="294"/>
      <c r="BH295" s="294"/>
      <c r="BI295" s="327"/>
      <c r="BJ295" s="327"/>
      <c r="BK295" s="327"/>
      <c r="BL295" s="327"/>
      <c r="BM295" s="327"/>
      <c r="BN295" s="327"/>
      <c r="BO295" s="327"/>
      <c r="BP295" s="327"/>
      <c r="BQ295" s="327"/>
      <c r="BR295" s="327"/>
      <c r="BS295" s="327"/>
      <c r="BT295" s="327"/>
    </row>
    <row r="296" spans="19:72" s="357" customFormat="1">
      <c r="S296" s="294"/>
      <c r="T296" s="294"/>
      <c r="U296" s="294"/>
      <c r="V296" s="294"/>
      <c r="W296" s="323"/>
      <c r="X296" s="323"/>
      <c r="Y296" s="323"/>
      <c r="Z296" s="323"/>
      <c r="AA296" s="294"/>
      <c r="AB296" s="294"/>
      <c r="AC296" s="294"/>
      <c r="AD296" s="294"/>
      <c r="AE296" s="294"/>
      <c r="AF296" s="294"/>
      <c r="AG296" s="294"/>
      <c r="AH296" s="294"/>
      <c r="AI296" s="294"/>
      <c r="AJ296" s="294"/>
      <c r="AK296" s="294"/>
      <c r="AL296" s="294"/>
      <c r="AM296" s="294"/>
      <c r="AN296" s="294"/>
      <c r="AO296" s="294"/>
      <c r="AP296" s="294"/>
      <c r="AQ296" s="294"/>
      <c r="AR296" s="294"/>
      <c r="AS296" s="294"/>
      <c r="AT296" s="294"/>
      <c r="AU296" s="294"/>
      <c r="AV296" s="294"/>
      <c r="AW296" s="294"/>
      <c r="AX296" s="294"/>
      <c r="AY296" s="294"/>
      <c r="AZ296" s="294"/>
      <c r="BA296" s="294"/>
      <c r="BB296" s="294"/>
      <c r="BC296" s="294"/>
      <c r="BD296" s="294"/>
      <c r="BE296" s="294"/>
      <c r="BF296" s="294"/>
      <c r="BG296" s="294"/>
      <c r="BH296" s="294"/>
      <c r="BI296" s="327"/>
      <c r="BJ296" s="327"/>
      <c r="BK296" s="327"/>
      <c r="BL296" s="327"/>
      <c r="BM296" s="327"/>
      <c r="BN296" s="327"/>
      <c r="BO296" s="327"/>
      <c r="BP296" s="327"/>
      <c r="BQ296" s="327"/>
      <c r="BR296" s="327"/>
      <c r="BS296" s="327"/>
      <c r="BT296" s="327"/>
    </row>
    <row r="297" spans="19:72" s="357" customFormat="1">
      <c r="S297" s="294"/>
      <c r="T297" s="294"/>
      <c r="U297" s="294"/>
      <c r="V297" s="294"/>
      <c r="W297" s="323"/>
      <c r="X297" s="323"/>
      <c r="Y297" s="323"/>
      <c r="Z297" s="323"/>
      <c r="AA297" s="294"/>
      <c r="AB297" s="294"/>
      <c r="AC297" s="294"/>
      <c r="AD297" s="294"/>
      <c r="AE297" s="294"/>
      <c r="AF297" s="294"/>
      <c r="AG297" s="294"/>
      <c r="AH297" s="294"/>
      <c r="AI297" s="294"/>
      <c r="AJ297" s="294"/>
      <c r="AK297" s="294"/>
      <c r="AL297" s="294"/>
      <c r="AM297" s="294"/>
      <c r="AN297" s="294"/>
      <c r="AO297" s="294"/>
      <c r="AP297" s="294"/>
      <c r="AQ297" s="294"/>
      <c r="AR297" s="294"/>
      <c r="AS297" s="294"/>
      <c r="AT297" s="294"/>
      <c r="AU297" s="294"/>
      <c r="AV297" s="294"/>
      <c r="AW297" s="294"/>
      <c r="AX297" s="294"/>
      <c r="AY297" s="294"/>
      <c r="AZ297" s="294"/>
      <c r="BA297" s="294"/>
      <c r="BB297" s="294"/>
      <c r="BC297" s="294"/>
      <c r="BD297" s="294"/>
      <c r="BE297" s="294"/>
      <c r="BF297" s="294"/>
      <c r="BG297" s="294"/>
      <c r="BH297" s="294"/>
      <c r="BI297" s="327"/>
      <c r="BJ297" s="327"/>
      <c r="BK297" s="327"/>
      <c r="BL297" s="327"/>
      <c r="BM297" s="327"/>
      <c r="BN297" s="327"/>
      <c r="BO297" s="327"/>
      <c r="BP297" s="327"/>
      <c r="BQ297" s="327"/>
      <c r="BR297" s="327"/>
      <c r="BS297" s="327"/>
      <c r="BT297" s="327"/>
    </row>
    <row r="298" spans="19:72" s="357" customFormat="1">
      <c r="S298" s="294"/>
      <c r="T298" s="294"/>
      <c r="U298" s="294"/>
      <c r="V298" s="294"/>
      <c r="W298" s="323"/>
      <c r="X298" s="323"/>
      <c r="Y298" s="323"/>
      <c r="Z298" s="323"/>
      <c r="AA298" s="294"/>
      <c r="AB298" s="294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4"/>
      <c r="AZ298" s="294"/>
      <c r="BA298" s="294"/>
      <c r="BB298" s="294"/>
      <c r="BC298" s="294"/>
      <c r="BD298" s="294"/>
      <c r="BE298" s="294"/>
      <c r="BF298" s="294"/>
      <c r="BG298" s="294"/>
      <c r="BH298" s="294"/>
      <c r="BI298" s="327"/>
      <c r="BJ298" s="327"/>
      <c r="BK298" s="327"/>
      <c r="BL298" s="327"/>
      <c r="BM298" s="327"/>
      <c r="BN298" s="327"/>
      <c r="BO298" s="327"/>
      <c r="BP298" s="327"/>
      <c r="BQ298" s="327"/>
      <c r="BR298" s="327"/>
      <c r="BS298" s="327"/>
      <c r="BT298" s="327"/>
    </row>
    <row r="299" spans="19:72" s="357" customFormat="1">
      <c r="S299" s="294"/>
      <c r="T299" s="294"/>
      <c r="U299" s="294"/>
      <c r="V299" s="294"/>
      <c r="W299" s="323"/>
      <c r="X299" s="323"/>
      <c r="Y299" s="323"/>
      <c r="Z299" s="323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94"/>
      <c r="AX299" s="294"/>
      <c r="AY299" s="294"/>
      <c r="AZ299" s="294"/>
      <c r="BA299" s="294"/>
      <c r="BB299" s="294"/>
      <c r="BC299" s="294"/>
      <c r="BD299" s="294"/>
      <c r="BE299" s="294"/>
      <c r="BF299" s="294"/>
      <c r="BG299" s="294"/>
      <c r="BH299" s="294"/>
      <c r="BI299" s="327"/>
      <c r="BJ299" s="327"/>
      <c r="BK299" s="327"/>
      <c r="BL299" s="327"/>
      <c r="BM299" s="327"/>
      <c r="BN299" s="327"/>
      <c r="BO299" s="327"/>
      <c r="BP299" s="327"/>
      <c r="BQ299" s="327"/>
      <c r="BR299" s="327"/>
      <c r="BS299" s="327"/>
      <c r="BT299" s="327"/>
    </row>
    <row r="300" spans="19:72" s="357" customFormat="1">
      <c r="S300" s="294"/>
      <c r="T300" s="294"/>
      <c r="U300" s="294"/>
      <c r="V300" s="294"/>
      <c r="W300" s="323"/>
      <c r="X300" s="323"/>
      <c r="Y300" s="323"/>
      <c r="Z300" s="323"/>
      <c r="AA300" s="294"/>
      <c r="AB300" s="294"/>
      <c r="AC300" s="294"/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  <c r="AO300" s="294"/>
      <c r="AP300" s="294"/>
      <c r="AQ300" s="294"/>
      <c r="AR300" s="294"/>
      <c r="AS300" s="294"/>
      <c r="AT300" s="294"/>
      <c r="AU300" s="294"/>
      <c r="AV300" s="294"/>
      <c r="AW300" s="294"/>
      <c r="AX300" s="294"/>
      <c r="AY300" s="294"/>
      <c r="AZ300" s="294"/>
      <c r="BA300" s="294"/>
      <c r="BB300" s="294"/>
      <c r="BC300" s="294"/>
      <c r="BD300" s="294"/>
      <c r="BE300" s="294"/>
      <c r="BF300" s="294"/>
      <c r="BG300" s="294"/>
      <c r="BH300" s="294"/>
      <c r="BI300" s="327"/>
      <c r="BJ300" s="327"/>
      <c r="BK300" s="327"/>
      <c r="BL300" s="327"/>
      <c r="BM300" s="327"/>
      <c r="BN300" s="327"/>
      <c r="BO300" s="327"/>
      <c r="BP300" s="327"/>
      <c r="BQ300" s="327"/>
      <c r="BR300" s="327"/>
      <c r="BS300" s="327"/>
      <c r="BT300" s="327"/>
    </row>
    <row r="301" spans="19:72" s="357" customFormat="1">
      <c r="S301" s="294"/>
      <c r="T301" s="294"/>
      <c r="U301" s="294"/>
      <c r="V301" s="294"/>
      <c r="W301" s="323"/>
      <c r="X301" s="323"/>
      <c r="Y301" s="323"/>
      <c r="Z301" s="323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94"/>
      <c r="AX301" s="294"/>
      <c r="AY301" s="294"/>
      <c r="AZ301" s="294"/>
      <c r="BA301" s="294"/>
      <c r="BB301" s="294"/>
      <c r="BC301" s="294"/>
      <c r="BD301" s="294"/>
      <c r="BE301" s="294"/>
      <c r="BF301" s="294"/>
      <c r="BG301" s="294"/>
      <c r="BH301" s="294"/>
      <c r="BI301" s="327"/>
      <c r="BJ301" s="327"/>
      <c r="BK301" s="327"/>
      <c r="BL301" s="327"/>
      <c r="BM301" s="327"/>
      <c r="BN301" s="327"/>
      <c r="BO301" s="327"/>
      <c r="BP301" s="327"/>
      <c r="BQ301" s="327"/>
      <c r="BR301" s="327"/>
      <c r="BS301" s="327"/>
      <c r="BT301" s="327"/>
    </row>
    <row r="302" spans="19:72" s="357" customFormat="1">
      <c r="S302" s="294"/>
      <c r="T302" s="294"/>
      <c r="U302" s="294"/>
      <c r="V302" s="294"/>
      <c r="W302" s="323"/>
      <c r="X302" s="323"/>
      <c r="Y302" s="323"/>
      <c r="Z302" s="323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94"/>
      <c r="AL302" s="294"/>
      <c r="AM302" s="294"/>
      <c r="AN302" s="294"/>
      <c r="AO302" s="294"/>
      <c r="AP302" s="294"/>
      <c r="AQ302" s="294"/>
      <c r="AR302" s="294"/>
      <c r="AS302" s="294"/>
      <c r="AT302" s="294"/>
      <c r="AU302" s="294"/>
      <c r="AV302" s="294"/>
      <c r="AW302" s="294"/>
      <c r="AX302" s="294"/>
      <c r="AY302" s="294"/>
      <c r="AZ302" s="294"/>
      <c r="BA302" s="294"/>
      <c r="BB302" s="294"/>
      <c r="BC302" s="294"/>
      <c r="BD302" s="294"/>
      <c r="BE302" s="294"/>
      <c r="BF302" s="294"/>
      <c r="BG302" s="294"/>
      <c r="BH302" s="294"/>
      <c r="BI302" s="327"/>
      <c r="BJ302" s="327"/>
      <c r="BK302" s="327"/>
      <c r="BL302" s="327"/>
      <c r="BM302" s="327"/>
      <c r="BN302" s="327"/>
      <c r="BO302" s="327"/>
      <c r="BP302" s="327"/>
      <c r="BQ302" s="327"/>
      <c r="BR302" s="327"/>
      <c r="BS302" s="327"/>
      <c r="BT302" s="327"/>
    </row>
    <row r="303" spans="19:72" s="357" customFormat="1">
      <c r="S303" s="294"/>
      <c r="T303" s="294"/>
      <c r="U303" s="294"/>
      <c r="V303" s="294"/>
      <c r="W303" s="323"/>
      <c r="X303" s="323"/>
      <c r="Y303" s="323"/>
      <c r="Z303" s="323"/>
      <c r="AA303" s="294"/>
      <c r="AB303" s="294"/>
      <c r="AC303" s="294"/>
      <c r="AD303" s="294"/>
      <c r="AE303" s="294"/>
      <c r="AF303" s="294"/>
      <c r="AG303" s="294"/>
      <c r="AH303" s="294"/>
      <c r="AI303" s="294"/>
      <c r="AJ303" s="294"/>
      <c r="AK303" s="294"/>
      <c r="AL303" s="294"/>
      <c r="AM303" s="294"/>
      <c r="AN303" s="294"/>
      <c r="AO303" s="294"/>
      <c r="AP303" s="294"/>
      <c r="AQ303" s="294"/>
      <c r="AR303" s="294"/>
      <c r="AS303" s="294"/>
      <c r="AT303" s="294"/>
      <c r="AU303" s="294"/>
      <c r="AV303" s="294"/>
      <c r="AW303" s="294"/>
      <c r="AX303" s="294"/>
      <c r="AY303" s="294"/>
      <c r="AZ303" s="294"/>
      <c r="BA303" s="294"/>
      <c r="BB303" s="294"/>
      <c r="BC303" s="294"/>
      <c r="BD303" s="294"/>
      <c r="BE303" s="294"/>
      <c r="BF303" s="294"/>
      <c r="BG303" s="294"/>
      <c r="BH303" s="294"/>
      <c r="BI303" s="327"/>
      <c r="BJ303" s="327"/>
      <c r="BK303" s="327"/>
      <c r="BL303" s="327"/>
      <c r="BM303" s="327"/>
      <c r="BN303" s="327"/>
      <c r="BO303" s="327"/>
      <c r="BP303" s="327"/>
      <c r="BQ303" s="327"/>
      <c r="BR303" s="327"/>
      <c r="BS303" s="327"/>
      <c r="BT303" s="327"/>
    </row>
    <row r="304" spans="19:72" s="357" customFormat="1">
      <c r="S304" s="294"/>
      <c r="T304" s="294"/>
      <c r="U304" s="294"/>
      <c r="V304" s="294"/>
      <c r="W304" s="323"/>
      <c r="X304" s="323"/>
      <c r="Y304" s="323"/>
      <c r="Z304" s="323"/>
      <c r="AA304" s="294"/>
      <c r="AB304" s="294"/>
      <c r="AC304" s="294"/>
      <c r="AD304" s="294"/>
      <c r="AE304" s="294"/>
      <c r="AF304" s="294"/>
      <c r="AG304" s="294"/>
      <c r="AH304" s="294"/>
      <c r="AI304" s="294"/>
      <c r="AJ304" s="294"/>
      <c r="AK304" s="294"/>
      <c r="AL304" s="294"/>
      <c r="AM304" s="294"/>
      <c r="AN304" s="294"/>
      <c r="AO304" s="294"/>
      <c r="AP304" s="294"/>
      <c r="AQ304" s="294"/>
      <c r="AR304" s="294"/>
      <c r="AS304" s="294"/>
      <c r="AT304" s="294"/>
      <c r="AU304" s="294"/>
      <c r="AV304" s="294"/>
      <c r="AW304" s="294"/>
      <c r="AX304" s="294"/>
      <c r="AY304" s="294"/>
      <c r="AZ304" s="294"/>
      <c r="BA304" s="294"/>
      <c r="BB304" s="294"/>
      <c r="BC304" s="294"/>
      <c r="BD304" s="294"/>
      <c r="BE304" s="294"/>
      <c r="BF304" s="294"/>
      <c r="BG304" s="294"/>
      <c r="BH304" s="294"/>
      <c r="BI304" s="327"/>
      <c r="BJ304" s="327"/>
      <c r="BK304" s="327"/>
      <c r="BL304" s="327"/>
      <c r="BM304" s="327"/>
      <c r="BN304" s="327"/>
      <c r="BO304" s="327"/>
      <c r="BP304" s="327"/>
      <c r="BQ304" s="327"/>
      <c r="BR304" s="327"/>
      <c r="BS304" s="327"/>
      <c r="BT304" s="327"/>
    </row>
    <row r="305" spans="19:72" s="357" customFormat="1">
      <c r="S305" s="294"/>
      <c r="T305" s="294"/>
      <c r="U305" s="294"/>
      <c r="V305" s="294"/>
      <c r="W305" s="323"/>
      <c r="X305" s="323"/>
      <c r="Y305" s="323"/>
      <c r="Z305" s="323"/>
      <c r="AA305" s="294"/>
      <c r="AB305" s="294"/>
      <c r="AC305" s="294"/>
      <c r="AD305" s="294"/>
      <c r="AE305" s="294"/>
      <c r="AF305" s="294"/>
      <c r="AG305" s="294"/>
      <c r="AH305" s="294"/>
      <c r="AI305" s="294"/>
      <c r="AJ305" s="294"/>
      <c r="AK305" s="294"/>
      <c r="AL305" s="294"/>
      <c r="AM305" s="294"/>
      <c r="AN305" s="294"/>
      <c r="AO305" s="294"/>
      <c r="AP305" s="294"/>
      <c r="AQ305" s="294"/>
      <c r="AR305" s="294"/>
      <c r="AS305" s="294"/>
      <c r="AT305" s="294"/>
      <c r="AU305" s="294"/>
      <c r="AV305" s="294"/>
      <c r="AW305" s="294"/>
      <c r="AX305" s="294"/>
      <c r="AY305" s="294"/>
      <c r="AZ305" s="294"/>
      <c r="BA305" s="294"/>
      <c r="BB305" s="294"/>
      <c r="BC305" s="294"/>
      <c r="BD305" s="294"/>
      <c r="BE305" s="294"/>
      <c r="BF305" s="294"/>
      <c r="BG305" s="294"/>
      <c r="BH305" s="294"/>
      <c r="BI305" s="327"/>
      <c r="BJ305" s="327"/>
      <c r="BK305" s="327"/>
      <c r="BL305" s="327"/>
      <c r="BM305" s="327"/>
      <c r="BN305" s="327"/>
      <c r="BO305" s="327"/>
      <c r="BP305" s="327"/>
      <c r="BQ305" s="327"/>
      <c r="BR305" s="327"/>
      <c r="BS305" s="327"/>
      <c r="BT305" s="327"/>
    </row>
    <row r="306" spans="19:72" s="357" customFormat="1">
      <c r="S306" s="294"/>
      <c r="T306" s="294"/>
      <c r="U306" s="294"/>
      <c r="V306" s="294"/>
      <c r="W306" s="323"/>
      <c r="X306" s="323"/>
      <c r="Y306" s="323"/>
      <c r="Z306" s="323"/>
      <c r="AA306" s="294"/>
      <c r="AB306" s="294"/>
      <c r="AC306" s="294"/>
      <c r="AD306" s="294"/>
      <c r="AE306" s="294"/>
      <c r="AF306" s="294"/>
      <c r="AG306" s="294"/>
      <c r="AH306" s="294"/>
      <c r="AI306" s="294"/>
      <c r="AJ306" s="294"/>
      <c r="AK306" s="294"/>
      <c r="AL306" s="294"/>
      <c r="AM306" s="294"/>
      <c r="AN306" s="294"/>
      <c r="AO306" s="294"/>
      <c r="AP306" s="294"/>
      <c r="AQ306" s="294"/>
      <c r="AR306" s="294"/>
      <c r="AS306" s="294"/>
      <c r="AT306" s="294"/>
      <c r="AU306" s="294"/>
      <c r="AV306" s="294"/>
      <c r="AW306" s="294"/>
      <c r="AX306" s="294"/>
      <c r="AY306" s="294"/>
      <c r="AZ306" s="294"/>
      <c r="BA306" s="294"/>
      <c r="BB306" s="294"/>
      <c r="BC306" s="294"/>
      <c r="BD306" s="294"/>
      <c r="BE306" s="294"/>
      <c r="BF306" s="294"/>
      <c r="BG306" s="294"/>
      <c r="BH306" s="294"/>
      <c r="BI306" s="327"/>
      <c r="BJ306" s="327"/>
      <c r="BK306" s="327"/>
      <c r="BL306" s="327"/>
      <c r="BM306" s="327"/>
      <c r="BN306" s="327"/>
      <c r="BO306" s="327"/>
      <c r="BP306" s="327"/>
      <c r="BQ306" s="327"/>
      <c r="BR306" s="327"/>
      <c r="BS306" s="327"/>
      <c r="BT306" s="327"/>
    </row>
    <row r="307" spans="19:72" s="357" customFormat="1">
      <c r="S307" s="294"/>
      <c r="T307" s="294"/>
      <c r="U307" s="294"/>
      <c r="V307" s="294"/>
      <c r="W307" s="323"/>
      <c r="X307" s="323"/>
      <c r="Y307" s="323"/>
      <c r="Z307" s="323"/>
      <c r="AA307" s="294"/>
      <c r="AB307" s="294"/>
      <c r="AC307" s="294"/>
      <c r="AD307" s="294"/>
      <c r="AE307" s="294"/>
      <c r="AF307" s="294"/>
      <c r="AG307" s="294"/>
      <c r="AH307" s="294"/>
      <c r="AI307" s="294"/>
      <c r="AJ307" s="294"/>
      <c r="AK307" s="294"/>
      <c r="AL307" s="294"/>
      <c r="AM307" s="294"/>
      <c r="AN307" s="294"/>
      <c r="AO307" s="294"/>
      <c r="AP307" s="294"/>
      <c r="AQ307" s="294"/>
      <c r="AR307" s="294"/>
      <c r="AS307" s="294"/>
      <c r="AT307" s="294"/>
      <c r="AU307" s="294"/>
      <c r="AV307" s="294"/>
      <c r="AW307" s="294"/>
      <c r="AX307" s="294"/>
      <c r="AY307" s="294"/>
      <c r="AZ307" s="294"/>
      <c r="BA307" s="294"/>
      <c r="BB307" s="294"/>
      <c r="BC307" s="294"/>
      <c r="BD307" s="294"/>
      <c r="BE307" s="294"/>
      <c r="BF307" s="294"/>
      <c r="BG307" s="294"/>
      <c r="BH307" s="294"/>
      <c r="BI307" s="327"/>
      <c r="BJ307" s="327"/>
      <c r="BK307" s="327"/>
      <c r="BL307" s="327"/>
      <c r="BM307" s="327"/>
      <c r="BN307" s="327"/>
      <c r="BO307" s="327"/>
      <c r="BP307" s="327"/>
      <c r="BQ307" s="327"/>
      <c r="BR307" s="327"/>
      <c r="BS307" s="327"/>
      <c r="BT307" s="327"/>
    </row>
    <row r="308" spans="19:72" s="357" customFormat="1">
      <c r="S308" s="294"/>
      <c r="T308" s="294"/>
      <c r="U308" s="294"/>
      <c r="V308" s="294"/>
      <c r="W308" s="323"/>
      <c r="X308" s="323"/>
      <c r="Y308" s="323"/>
      <c r="Z308" s="323"/>
      <c r="AA308" s="294"/>
      <c r="AB308" s="294"/>
      <c r="AC308" s="294"/>
      <c r="AD308" s="294"/>
      <c r="AE308" s="294"/>
      <c r="AF308" s="294"/>
      <c r="AG308" s="294"/>
      <c r="AH308" s="294"/>
      <c r="AI308" s="294"/>
      <c r="AJ308" s="294"/>
      <c r="AK308" s="294"/>
      <c r="AL308" s="294"/>
      <c r="AM308" s="294"/>
      <c r="AN308" s="294"/>
      <c r="AO308" s="294"/>
      <c r="AP308" s="294"/>
      <c r="AQ308" s="294"/>
      <c r="AR308" s="294"/>
      <c r="AS308" s="294"/>
      <c r="AT308" s="294"/>
      <c r="AU308" s="294"/>
      <c r="AV308" s="294"/>
      <c r="AW308" s="294"/>
      <c r="AX308" s="294"/>
      <c r="AY308" s="294"/>
      <c r="AZ308" s="294"/>
      <c r="BA308" s="294"/>
      <c r="BB308" s="294"/>
      <c r="BC308" s="294"/>
      <c r="BD308" s="294"/>
      <c r="BE308" s="294"/>
      <c r="BF308" s="294"/>
      <c r="BG308" s="294"/>
      <c r="BH308" s="294"/>
      <c r="BI308" s="327"/>
      <c r="BJ308" s="327"/>
      <c r="BK308" s="327"/>
      <c r="BL308" s="327"/>
      <c r="BM308" s="327"/>
      <c r="BN308" s="327"/>
      <c r="BO308" s="327"/>
      <c r="BP308" s="327"/>
      <c r="BQ308" s="327"/>
      <c r="BR308" s="327"/>
      <c r="BS308" s="327"/>
      <c r="BT308" s="327"/>
    </row>
    <row r="309" spans="19:72" s="357" customFormat="1">
      <c r="S309" s="294"/>
      <c r="T309" s="294"/>
      <c r="U309" s="294"/>
      <c r="V309" s="294"/>
      <c r="W309" s="323"/>
      <c r="X309" s="323"/>
      <c r="Y309" s="323"/>
      <c r="Z309" s="323"/>
      <c r="AA309" s="294"/>
      <c r="AB309" s="294"/>
      <c r="AC309" s="294"/>
      <c r="AD309" s="294"/>
      <c r="AE309" s="294"/>
      <c r="AF309" s="294"/>
      <c r="AG309" s="294"/>
      <c r="AH309" s="294"/>
      <c r="AI309" s="294"/>
      <c r="AJ309" s="294"/>
      <c r="AK309" s="294"/>
      <c r="AL309" s="294"/>
      <c r="AM309" s="294"/>
      <c r="AN309" s="294"/>
      <c r="AO309" s="294"/>
      <c r="AP309" s="294"/>
      <c r="AQ309" s="294"/>
      <c r="AR309" s="294"/>
      <c r="AS309" s="294"/>
      <c r="AT309" s="294"/>
      <c r="AU309" s="294"/>
      <c r="AV309" s="294"/>
      <c r="AW309" s="294"/>
      <c r="AX309" s="294"/>
      <c r="AY309" s="294"/>
      <c r="AZ309" s="294"/>
      <c r="BA309" s="294"/>
      <c r="BB309" s="294"/>
      <c r="BC309" s="294"/>
      <c r="BD309" s="294"/>
      <c r="BE309" s="294"/>
      <c r="BF309" s="294"/>
      <c r="BG309" s="294"/>
      <c r="BH309" s="294"/>
      <c r="BI309" s="327"/>
      <c r="BJ309" s="327"/>
      <c r="BK309" s="327"/>
      <c r="BL309" s="327"/>
      <c r="BM309" s="327"/>
      <c r="BN309" s="327"/>
      <c r="BO309" s="327"/>
      <c r="BP309" s="327"/>
      <c r="BQ309" s="327"/>
      <c r="BR309" s="327"/>
      <c r="BS309" s="327"/>
      <c r="BT309" s="327"/>
    </row>
    <row r="310" spans="19:72" s="357" customFormat="1">
      <c r="S310" s="294"/>
      <c r="T310" s="294"/>
      <c r="U310" s="294"/>
      <c r="V310" s="294"/>
      <c r="W310" s="323"/>
      <c r="X310" s="323"/>
      <c r="Y310" s="323"/>
      <c r="Z310" s="323"/>
      <c r="AA310" s="294"/>
      <c r="AB310" s="294"/>
      <c r="AC310" s="294"/>
      <c r="AD310" s="294"/>
      <c r="AE310" s="294"/>
      <c r="AF310" s="294"/>
      <c r="AG310" s="294"/>
      <c r="AH310" s="294"/>
      <c r="AI310" s="294"/>
      <c r="AJ310" s="294"/>
      <c r="AK310" s="294"/>
      <c r="AL310" s="294"/>
      <c r="AM310" s="294"/>
      <c r="AN310" s="294"/>
      <c r="AO310" s="294"/>
      <c r="AP310" s="294"/>
      <c r="AQ310" s="294"/>
      <c r="AR310" s="294"/>
      <c r="AS310" s="294"/>
      <c r="AT310" s="294"/>
      <c r="AU310" s="294"/>
      <c r="AV310" s="294"/>
      <c r="AW310" s="294"/>
      <c r="AX310" s="294"/>
      <c r="AY310" s="294"/>
      <c r="AZ310" s="294"/>
      <c r="BA310" s="294"/>
      <c r="BB310" s="294"/>
      <c r="BC310" s="294"/>
      <c r="BD310" s="294"/>
      <c r="BE310" s="294"/>
      <c r="BF310" s="294"/>
      <c r="BG310" s="294"/>
      <c r="BH310" s="294"/>
      <c r="BI310" s="327"/>
      <c r="BJ310" s="327"/>
      <c r="BK310" s="327"/>
      <c r="BL310" s="327"/>
      <c r="BM310" s="327"/>
      <c r="BN310" s="327"/>
      <c r="BO310" s="327"/>
      <c r="BP310" s="327"/>
      <c r="BQ310" s="327"/>
      <c r="BR310" s="327"/>
      <c r="BS310" s="327"/>
      <c r="BT310" s="327"/>
    </row>
    <row r="311" spans="19:72" s="357" customFormat="1">
      <c r="S311" s="294"/>
      <c r="T311" s="294"/>
      <c r="U311" s="294"/>
      <c r="V311" s="294"/>
      <c r="W311" s="323"/>
      <c r="X311" s="323"/>
      <c r="Y311" s="323"/>
      <c r="Z311" s="323"/>
      <c r="AA311" s="294"/>
      <c r="AB311" s="294"/>
      <c r="AC311" s="294"/>
      <c r="AD311" s="294"/>
      <c r="AE311" s="294"/>
      <c r="AF311" s="294"/>
      <c r="AG311" s="294"/>
      <c r="AH311" s="294"/>
      <c r="AI311" s="294"/>
      <c r="AJ311" s="294"/>
      <c r="AK311" s="294"/>
      <c r="AL311" s="294"/>
      <c r="AM311" s="294"/>
      <c r="AN311" s="294"/>
      <c r="AO311" s="294"/>
      <c r="AP311" s="294"/>
      <c r="AQ311" s="294"/>
      <c r="AR311" s="294"/>
      <c r="AS311" s="294"/>
      <c r="AT311" s="294"/>
      <c r="AU311" s="294"/>
      <c r="AV311" s="294"/>
      <c r="AW311" s="294"/>
      <c r="AX311" s="294"/>
      <c r="AY311" s="294"/>
      <c r="AZ311" s="294"/>
      <c r="BA311" s="294"/>
      <c r="BB311" s="294"/>
      <c r="BC311" s="294"/>
      <c r="BD311" s="294"/>
      <c r="BE311" s="294"/>
      <c r="BF311" s="294"/>
      <c r="BG311" s="294"/>
      <c r="BH311" s="294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</row>
    <row r="312" spans="19:72" s="357" customFormat="1">
      <c r="S312" s="294"/>
      <c r="T312" s="294"/>
      <c r="U312" s="294"/>
      <c r="V312" s="294"/>
      <c r="W312" s="323"/>
      <c r="X312" s="323"/>
      <c r="Y312" s="323"/>
      <c r="Z312" s="323"/>
      <c r="AA312" s="294"/>
      <c r="AB312" s="294"/>
      <c r="AC312" s="294"/>
      <c r="AD312" s="294"/>
      <c r="AE312" s="294"/>
      <c r="AF312" s="294"/>
      <c r="AG312" s="294"/>
      <c r="AH312" s="294"/>
      <c r="AI312" s="294"/>
      <c r="AJ312" s="294"/>
      <c r="AK312" s="294"/>
      <c r="AL312" s="294"/>
      <c r="AM312" s="294"/>
      <c r="AN312" s="294"/>
      <c r="AO312" s="294"/>
      <c r="AP312" s="294"/>
      <c r="AQ312" s="294"/>
      <c r="AR312" s="294"/>
      <c r="AS312" s="294"/>
      <c r="AT312" s="294"/>
      <c r="AU312" s="294"/>
      <c r="AV312" s="294"/>
      <c r="AW312" s="294"/>
      <c r="AX312" s="294"/>
      <c r="AY312" s="294"/>
      <c r="AZ312" s="294"/>
      <c r="BA312" s="294"/>
      <c r="BB312" s="294"/>
      <c r="BC312" s="294"/>
      <c r="BD312" s="294"/>
      <c r="BE312" s="294"/>
      <c r="BF312" s="294"/>
      <c r="BG312" s="294"/>
      <c r="BH312" s="294"/>
      <c r="BI312" s="327"/>
      <c r="BJ312" s="327"/>
      <c r="BK312" s="327"/>
      <c r="BL312" s="327"/>
      <c r="BM312" s="327"/>
      <c r="BN312" s="327"/>
      <c r="BO312" s="327"/>
      <c r="BP312" s="327"/>
      <c r="BQ312" s="327"/>
      <c r="BR312" s="327"/>
      <c r="BS312" s="327"/>
      <c r="BT312" s="327"/>
    </row>
    <row r="313" spans="19:72" s="357" customFormat="1">
      <c r="S313" s="294"/>
      <c r="T313" s="294"/>
      <c r="U313" s="294"/>
      <c r="V313" s="294"/>
      <c r="W313" s="323"/>
      <c r="X313" s="323"/>
      <c r="Y313" s="323"/>
      <c r="Z313" s="323"/>
      <c r="AA313" s="294"/>
      <c r="AB313" s="294"/>
      <c r="AC313" s="294"/>
      <c r="AD313" s="294"/>
      <c r="AE313" s="294"/>
      <c r="AF313" s="294"/>
      <c r="AG313" s="294"/>
      <c r="AH313" s="294"/>
      <c r="AI313" s="294"/>
      <c r="AJ313" s="294"/>
      <c r="AK313" s="294"/>
      <c r="AL313" s="294"/>
      <c r="AM313" s="294"/>
      <c r="AN313" s="294"/>
      <c r="AO313" s="294"/>
      <c r="AP313" s="294"/>
      <c r="AQ313" s="294"/>
      <c r="AR313" s="294"/>
      <c r="AS313" s="294"/>
      <c r="AT313" s="294"/>
      <c r="AU313" s="294"/>
      <c r="AV313" s="294"/>
      <c r="AW313" s="294"/>
      <c r="AX313" s="294"/>
      <c r="AY313" s="294"/>
      <c r="AZ313" s="294"/>
      <c r="BA313" s="294"/>
      <c r="BB313" s="294"/>
      <c r="BC313" s="294"/>
      <c r="BD313" s="294"/>
      <c r="BE313" s="294"/>
      <c r="BF313" s="294"/>
      <c r="BG313" s="294"/>
      <c r="BH313" s="294"/>
      <c r="BI313" s="327"/>
      <c r="BJ313" s="327"/>
      <c r="BK313" s="327"/>
      <c r="BL313" s="327"/>
      <c r="BM313" s="327"/>
      <c r="BN313" s="327"/>
      <c r="BO313" s="327"/>
      <c r="BP313" s="327"/>
      <c r="BQ313" s="327"/>
      <c r="BR313" s="327"/>
      <c r="BS313" s="327"/>
      <c r="BT313" s="327"/>
    </row>
    <row r="314" spans="19:72" s="357" customFormat="1">
      <c r="S314" s="294"/>
      <c r="T314" s="294"/>
      <c r="U314" s="294"/>
      <c r="V314" s="294"/>
      <c r="W314" s="323"/>
      <c r="X314" s="323"/>
      <c r="Y314" s="323"/>
      <c r="Z314" s="323"/>
      <c r="AA314" s="294"/>
      <c r="AB314" s="294"/>
      <c r="AC314" s="294"/>
      <c r="AD314" s="294"/>
      <c r="AE314" s="294"/>
      <c r="AF314" s="294"/>
      <c r="AG314" s="294"/>
      <c r="AH314" s="294"/>
      <c r="AI314" s="294"/>
      <c r="AJ314" s="294"/>
      <c r="AK314" s="294"/>
      <c r="AL314" s="294"/>
      <c r="AM314" s="294"/>
      <c r="AN314" s="294"/>
      <c r="AO314" s="294"/>
      <c r="AP314" s="294"/>
      <c r="AQ314" s="294"/>
      <c r="AR314" s="294"/>
      <c r="AS314" s="294"/>
      <c r="AT314" s="294"/>
      <c r="AU314" s="294"/>
      <c r="AV314" s="294"/>
      <c r="AW314" s="294"/>
      <c r="AX314" s="294"/>
      <c r="AY314" s="294"/>
      <c r="AZ314" s="294"/>
      <c r="BA314" s="294"/>
      <c r="BB314" s="294"/>
      <c r="BC314" s="294"/>
      <c r="BD314" s="294"/>
      <c r="BE314" s="294"/>
      <c r="BF314" s="294"/>
      <c r="BG314" s="294"/>
      <c r="BH314" s="294"/>
      <c r="BI314" s="327"/>
      <c r="BJ314" s="327"/>
      <c r="BK314" s="327"/>
      <c r="BL314" s="327"/>
      <c r="BM314" s="327"/>
      <c r="BN314" s="327"/>
      <c r="BO314" s="327"/>
      <c r="BP314" s="327"/>
      <c r="BQ314" s="327"/>
      <c r="BR314" s="327"/>
      <c r="BS314" s="327"/>
      <c r="BT314" s="327"/>
    </row>
    <row r="315" spans="19:72" s="357" customFormat="1">
      <c r="S315" s="294"/>
      <c r="T315" s="294"/>
      <c r="U315" s="294"/>
      <c r="V315" s="294"/>
      <c r="W315" s="323"/>
      <c r="X315" s="323"/>
      <c r="Y315" s="323"/>
      <c r="Z315" s="323"/>
      <c r="AA315" s="294"/>
      <c r="AB315" s="294"/>
      <c r="AC315" s="294"/>
      <c r="AD315" s="294"/>
      <c r="AE315" s="294"/>
      <c r="AF315" s="294"/>
      <c r="AG315" s="294"/>
      <c r="AH315" s="294"/>
      <c r="AI315" s="294"/>
      <c r="AJ315" s="294"/>
      <c r="AK315" s="294"/>
      <c r="AL315" s="294"/>
      <c r="AM315" s="294"/>
      <c r="AN315" s="294"/>
      <c r="AO315" s="294"/>
      <c r="AP315" s="294"/>
      <c r="AQ315" s="294"/>
      <c r="AR315" s="294"/>
      <c r="AS315" s="294"/>
      <c r="AT315" s="294"/>
      <c r="AU315" s="294"/>
      <c r="AV315" s="294"/>
      <c r="AW315" s="294"/>
      <c r="AX315" s="294"/>
      <c r="AY315" s="294"/>
      <c r="AZ315" s="294"/>
      <c r="BA315" s="294"/>
      <c r="BB315" s="294"/>
      <c r="BC315" s="294"/>
      <c r="BD315" s="294"/>
      <c r="BE315" s="294"/>
      <c r="BF315" s="294"/>
      <c r="BG315" s="294"/>
      <c r="BH315" s="294"/>
      <c r="BI315" s="327"/>
      <c r="BJ315" s="327"/>
      <c r="BK315" s="327"/>
      <c r="BL315" s="327"/>
      <c r="BM315" s="327"/>
      <c r="BN315" s="327"/>
      <c r="BO315" s="327"/>
      <c r="BP315" s="327"/>
      <c r="BQ315" s="327"/>
      <c r="BR315" s="327"/>
      <c r="BS315" s="327"/>
      <c r="BT315" s="327"/>
    </row>
    <row r="316" spans="19:72" s="357" customFormat="1">
      <c r="S316" s="294"/>
      <c r="T316" s="294"/>
      <c r="U316" s="294"/>
      <c r="V316" s="294"/>
      <c r="W316" s="323"/>
      <c r="X316" s="323"/>
      <c r="Y316" s="323"/>
      <c r="Z316" s="323"/>
      <c r="AA316" s="294"/>
      <c r="AB316" s="294"/>
      <c r="AC316" s="294"/>
      <c r="AD316" s="294"/>
      <c r="AE316" s="294"/>
      <c r="AF316" s="294"/>
      <c r="AG316" s="294"/>
      <c r="AH316" s="294"/>
      <c r="AI316" s="294"/>
      <c r="AJ316" s="294"/>
      <c r="AK316" s="294"/>
      <c r="AL316" s="294"/>
      <c r="AM316" s="294"/>
      <c r="AN316" s="294"/>
      <c r="AO316" s="294"/>
      <c r="AP316" s="294"/>
      <c r="AQ316" s="294"/>
      <c r="AR316" s="294"/>
      <c r="AS316" s="294"/>
      <c r="AT316" s="294"/>
      <c r="AU316" s="294"/>
      <c r="AV316" s="294"/>
      <c r="AW316" s="294"/>
      <c r="AX316" s="294"/>
      <c r="AY316" s="294"/>
      <c r="AZ316" s="294"/>
      <c r="BA316" s="294"/>
      <c r="BB316" s="294"/>
      <c r="BC316" s="294"/>
      <c r="BD316" s="294"/>
      <c r="BE316" s="294"/>
      <c r="BF316" s="294"/>
      <c r="BG316" s="294"/>
      <c r="BH316" s="294"/>
      <c r="BI316" s="327"/>
      <c r="BJ316" s="327"/>
      <c r="BK316" s="327"/>
      <c r="BL316" s="327"/>
      <c r="BM316" s="327"/>
      <c r="BN316" s="327"/>
      <c r="BO316" s="327"/>
      <c r="BP316" s="327"/>
      <c r="BQ316" s="327"/>
      <c r="BR316" s="327"/>
      <c r="BS316" s="327"/>
      <c r="BT316" s="327"/>
    </row>
    <row r="317" spans="19:72" s="357" customFormat="1">
      <c r="S317" s="294"/>
      <c r="T317" s="294"/>
      <c r="U317" s="294"/>
      <c r="V317" s="294"/>
      <c r="W317" s="323"/>
      <c r="X317" s="323"/>
      <c r="Y317" s="323"/>
      <c r="Z317" s="323"/>
      <c r="AA317" s="294"/>
      <c r="AB317" s="294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  <c r="AO317" s="294"/>
      <c r="AP317" s="294"/>
      <c r="AQ317" s="294"/>
      <c r="AR317" s="294"/>
      <c r="AS317" s="294"/>
      <c r="AT317" s="294"/>
      <c r="AU317" s="294"/>
      <c r="AV317" s="294"/>
      <c r="AW317" s="294"/>
      <c r="AX317" s="294"/>
      <c r="AY317" s="294"/>
      <c r="AZ317" s="294"/>
      <c r="BA317" s="294"/>
      <c r="BB317" s="294"/>
      <c r="BC317" s="294"/>
      <c r="BD317" s="294"/>
      <c r="BE317" s="294"/>
      <c r="BF317" s="294"/>
      <c r="BG317" s="294"/>
      <c r="BH317" s="294"/>
      <c r="BI317" s="327"/>
      <c r="BJ317" s="327"/>
      <c r="BK317" s="327"/>
      <c r="BL317" s="327"/>
      <c r="BM317" s="327"/>
      <c r="BN317" s="327"/>
      <c r="BO317" s="327"/>
      <c r="BP317" s="327"/>
      <c r="BQ317" s="327"/>
      <c r="BR317" s="327"/>
      <c r="BS317" s="327"/>
      <c r="BT317" s="327"/>
    </row>
    <row r="318" spans="19:72" s="357" customFormat="1">
      <c r="S318" s="294"/>
      <c r="T318" s="294"/>
      <c r="U318" s="294"/>
      <c r="V318" s="294"/>
      <c r="W318" s="323"/>
      <c r="X318" s="323"/>
      <c r="Y318" s="323"/>
      <c r="Z318" s="323"/>
      <c r="AA318" s="294"/>
      <c r="AB318" s="294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4"/>
      <c r="AO318" s="294"/>
      <c r="AP318" s="294"/>
      <c r="AQ318" s="294"/>
      <c r="AR318" s="294"/>
      <c r="AS318" s="294"/>
      <c r="AT318" s="294"/>
      <c r="AU318" s="294"/>
      <c r="AV318" s="294"/>
      <c r="AW318" s="294"/>
      <c r="AX318" s="294"/>
      <c r="AY318" s="294"/>
      <c r="AZ318" s="294"/>
      <c r="BA318" s="294"/>
      <c r="BB318" s="294"/>
      <c r="BC318" s="294"/>
      <c r="BD318" s="294"/>
      <c r="BE318" s="294"/>
      <c r="BF318" s="294"/>
      <c r="BG318" s="294"/>
      <c r="BH318" s="294"/>
      <c r="BI318" s="327"/>
      <c r="BJ318" s="327"/>
      <c r="BK318" s="327"/>
      <c r="BL318" s="327"/>
      <c r="BM318" s="327"/>
      <c r="BN318" s="327"/>
      <c r="BO318" s="327"/>
      <c r="BP318" s="327"/>
      <c r="BQ318" s="327"/>
      <c r="BR318" s="327"/>
      <c r="BS318" s="327"/>
      <c r="BT318" s="327"/>
    </row>
    <row r="319" spans="19:72" s="357" customFormat="1">
      <c r="S319" s="294"/>
      <c r="T319" s="294"/>
      <c r="U319" s="294"/>
      <c r="V319" s="294"/>
      <c r="W319" s="323"/>
      <c r="X319" s="323"/>
      <c r="Y319" s="323"/>
      <c r="Z319" s="323"/>
      <c r="AA319" s="294"/>
      <c r="AB319" s="294"/>
      <c r="AC319" s="294"/>
      <c r="AD319" s="294"/>
      <c r="AE319" s="294"/>
      <c r="AF319" s="294"/>
      <c r="AG319" s="294"/>
      <c r="AH319" s="294"/>
      <c r="AI319" s="294"/>
      <c r="AJ319" s="294"/>
      <c r="AK319" s="294"/>
      <c r="AL319" s="294"/>
      <c r="AM319" s="294"/>
      <c r="AN319" s="294"/>
      <c r="AO319" s="294"/>
      <c r="AP319" s="294"/>
      <c r="AQ319" s="294"/>
      <c r="AR319" s="294"/>
      <c r="AS319" s="294"/>
      <c r="AT319" s="294"/>
      <c r="AU319" s="294"/>
      <c r="AV319" s="294"/>
      <c r="AW319" s="294"/>
      <c r="AX319" s="294"/>
      <c r="AY319" s="294"/>
      <c r="AZ319" s="294"/>
      <c r="BA319" s="294"/>
      <c r="BB319" s="294"/>
      <c r="BC319" s="294"/>
      <c r="BD319" s="294"/>
      <c r="BE319" s="294"/>
      <c r="BF319" s="294"/>
      <c r="BG319" s="294"/>
      <c r="BH319" s="294"/>
      <c r="BI319" s="327"/>
      <c r="BJ319" s="327"/>
      <c r="BK319" s="327"/>
      <c r="BL319" s="327"/>
      <c r="BM319" s="327"/>
      <c r="BN319" s="327"/>
      <c r="BO319" s="327"/>
      <c r="BP319" s="327"/>
      <c r="BQ319" s="327"/>
      <c r="BR319" s="327"/>
      <c r="BS319" s="327"/>
      <c r="BT319" s="327"/>
    </row>
    <row r="320" spans="19:72" s="357" customFormat="1">
      <c r="S320" s="294"/>
      <c r="T320" s="294"/>
      <c r="U320" s="294"/>
      <c r="V320" s="294"/>
      <c r="W320" s="323"/>
      <c r="X320" s="323"/>
      <c r="Y320" s="323"/>
      <c r="Z320" s="323"/>
      <c r="AA320" s="294"/>
      <c r="AB320" s="294"/>
      <c r="AC320" s="294"/>
      <c r="AD320" s="294"/>
      <c r="AE320" s="294"/>
      <c r="AF320" s="294"/>
      <c r="AG320" s="294"/>
      <c r="AH320" s="294"/>
      <c r="AI320" s="294"/>
      <c r="AJ320" s="294"/>
      <c r="AK320" s="294"/>
      <c r="AL320" s="294"/>
      <c r="AM320" s="294"/>
      <c r="AN320" s="294"/>
      <c r="AO320" s="294"/>
      <c r="AP320" s="294"/>
      <c r="AQ320" s="294"/>
      <c r="AR320" s="294"/>
      <c r="AS320" s="294"/>
      <c r="AT320" s="294"/>
      <c r="AU320" s="294"/>
      <c r="AV320" s="294"/>
      <c r="AW320" s="294"/>
      <c r="AX320" s="294"/>
      <c r="AY320" s="294"/>
      <c r="AZ320" s="294"/>
      <c r="BA320" s="294"/>
      <c r="BB320" s="294"/>
      <c r="BC320" s="294"/>
      <c r="BD320" s="294"/>
      <c r="BE320" s="294"/>
      <c r="BF320" s="294"/>
      <c r="BG320" s="294"/>
      <c r="BH320" s="294"/>
      <c r="BI320" s="327"/>
      <c r="BJ320" s="327"/>
      <c r="BK320" s="327"/>
      <c r="BL320" s="327"/>
      <c r="BM320" s="327"/>
      <c r="BN320" s="327"/>
      <c r="BO320" s="327"/>
      <c r="BP320" s="327"/>
      <c r="BQ320" s="327"/>
      <c r="BR320" s="327"/>
      <c r="BS320" s="327"/>
      <c r="BT320" s="327"/>
    </row>
    <row r="321" spans="19:72" s="357" customFormat="1">
      <c r="S321" s="294"/>
      <c r="T321" s="294"/>
      <c r="U321" s="294"/>
      <c r="V321" s="294"/>
      <c r="W321" s="323"/>
      <c r="X321" s="323"/>
      <c r="Y321" s="323"/>
      <c r="Z321" s="323"/>
      <c r="AA321" s="294"/>
      <c r="AB321" s="294"/>
      <c r="AC321" s="294"/>
      <c r="AD321" s="294"/>
      <c r="AE321" s="294"/>
      <c r="AF321" s="294"/>
      <c r="AG321" s="294"/>
      <c r="AH321" s="294"/>
      <c r="AI321" s="294"/>
      <c r="AJ321" s="294"/>
      <c r="AK321" s="294"/>
      <c r="AL321" s="294"/>
      <c r="AM321" s="294"/>
      <c r="AN321" s="294"/>
      <c r="AO321" s="294"/>
      <c r="AP321" s="294"/>
      <c r="AQ321" s="294"/>
      <c r="AR321" s="294"/>
      <c r="AS321" s="294"/>
      <c r="AT321" s="294"/>
      <c r="AU321" s="294"/>
      <c r="AV321" s="294"/>
      <c r="AW321" s="294"/>
      <c r="AX321" s="294"/>
      <c r="AY321" s="294"/>
      <c r="AZ321" s="294"/>
      <c r="BA321" s="294"/>
      <c r="BB321" s="294"/>
      <c r="BC321" s="294"/>
      <c r="BD321" s="294"/>
      <c r="BE321" s="294"/>
      <c r="BF321" s="294"/>
      <c r="BG321" s="294"/>
      <c r="BH321" s="294"/>
      <c r="BI321" s="327"/>
      <c r="BJ321" s="327"/>
      <c r="BK321" s="327"/>
      <c r="BL321" s="327"/>
      <c r="BM321" s="327"/>
      <c r="BN321" s="327"/>
      <c r="BO321" s="327"/>
      <c r="BP321" s="327"/>
      <c r="BQ321" s="327"/>
      <c r="BR321" s="327"/>
      <c r="BS321" s="327"/>
      <c r="BT321" s="327"/>
    </row>
    <row r="322" spans="19:72" s="357" customFormat="1">
      <c r="S322" s="294"/>
      <c r="T322" s="294"/>
      <c r="U322" s="294"/>
      <c r="V322" s="294"/>
      <c r="W322" s="323"/>
      <c r="X322" s="323"/>
      <c r="Y322" s="323"/>
      <c r="Z322" s="323"/>
      <c r="AA322" s="294"/>
      <c r="AB322" s="294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  <c r="AO322" s="294"/>
      <c r="AP322" s="294"/>
      <c r="AQ322" s="294"/>
      <c r="AR322" s="294"/>
      <c r="AS322" s="294"/>
      <c r="AT322" s="294"/>
      <c r="AU322" s="294"/>
      <c r="AV322" s="294"/>
      <c r="AW322" s="294"/>
      <c r="AX322" s="294"/>
      <c r="AY322" s="294"/>
      <c r="AZ322" s="294"/>
      <c r="BA322" s="294"/>
      <c r="BB322" s="294"/>
      <c r="BC322" s="294"/>
      <c r="BD322" s="294"/>
      <c r="BE322" s="294"/>
      <c r="BF322" s="294"/>
      <c r="BG322" s="294"/>
      <c r="BH322" s="294"/>
      <c r="BI322" s="327"/>
      <c r="BJ322" s="327"/>
      <c r="BK322" s="327"/>
      <c r="BL322" s="327"/>
      <c r="BM322" s="327"/>
      <c r="BN322" s="327"/>
      <c r="BO322" s="327"/>
      <c r="BP322" s="327"/>
      <c r="BQ322" s="327"/>
      <c r="BR322" s="327"/>
      <c r="BS322" s="327"/>
      <c r="BT322" s="327"/>
    </row>
    <row r="323" spans="19:72" s="357" customFormat="1">
      <c r="S323" s="294"/>
      <c r="T323" s="294"/>
      <c r="U323" s="294"/>
      <c r="V323" s="294"/>
      <c r="W323" s="323"/>
      <c r="X323" s="323"/>
      <c r="Y323" s="323"/>
      <c r="Z323" s="323"/>
      <c r="AA323" s="294"/>
      <c r="AB323" s="294"/>
      <c r="AC323" s="294"/>
      <c r="AD323" s="294"/>
      <c r="AE323" s="294"/>
      <c r="AF323" s="294"/>
      <c r="AG323" s="294"/>
      <c r="AH323" s="294"/>
      <c r="AI323" s="294"/>
      <c r="AJ323" s="294"/>
      <c r="AK323" s="294"/>
      <c r="AL323" s="294"/>
      <c r="AM323" s="294"/>
      <c r="AN323" s="294"/>
      <c r="AO323" s="294"/>
      <c r="AP323" s="294"/>
      <c r="AQ323" s="294"/>
      <c r="AR323" s="294"/>
      <c r="AS323" s="294"/>
      <c r="AT323" s="294"/>
      <c r="AU323" s="294"/>
      <c r="AV323" s="294"/>
      <c r="AW323" s="294"/>
      <c r="AX323" s="294"/>
      <c r="AY323" s="294"/>
      <c r="AZ323" s="294"/>
      <c r="BA323" s="294"/>
      <c r="BB323" s="294"/>
      <c r="BC323" s="294"/>
      <c r="BD323" s="294"/>
      <c r="BE323" s="294"/>
      <c r="BF323" s="294"/>
      <c r="BG323" s="294"/>
      <c r="BH323" s="294"/>
      <c r="BI323" s="327"/>
      <c r="BJ323" s="327"/>
      <c r="BK323" s="327"/>
      <c r="BL323" s="327"/>
      <c r="BM323" s="327"/>
      <c r="BN323" s="327"/>
      <c r="BO323" s="327"/>
      <c r="BP323" s="327"/>
      <c r="BQ323" s="327"/>
      <c r="BR323" s="327"/>
      <c r="BS323" s="327"/>
      <c r="BT323" s="327"/>
    </row>
    <row r="324" spans="19:72" s="357" customFormat="1">
      <c r="S324" s="294"/>
      <c r="T324" s="294"/>
      <c r="U324" s="294"/>
      <c r="V324" s="294"/>
      <c r="W324" s="323"/>
      <c r="X324" s="323"/>
      <c r="Y324" s="323"/>
      <c r="Z324" s="323"/>
      <c r="AA324" s="294"/>
      <c r="AB324" s="294"/>
      <c r="AC324" s="294"/>
      <c r="AD324" s="294"/>
      <c r="AE324" s="294"/>
      <c r="AF324" s="294"/>
      <c r="AG324" s="294"/>
      <c r="AH324" s="294"/>
      <c r="AI324" s="294"/>
      <c r="AJ324" s="294"/>
      <c r="AK324" s="294"/>
      <c r="AL324" s="294"/>
      <c r="AM324" s="294"/>
      <c r="AN324" s="294"/>
      <c r="AO324" s="294"/>
      <c r="AP324" s="294"/>
      <c r="AQ324" s="294"/>
      <c r="AR324" s="294"/>
      <c r="AS324" s="294"/>
      <c r="AT324" s="294"/>
      <c r="AU324" s="294"/>
      <c r="AV324" s="294"/>
      <c r="AW324" s="294"/>
      <c r="AX324" s="294"/>
      <c r="AY324" s="294"/>
      <c r="AZ324" s="294"/>
      <c r="BA324" s="294"/>
      <c r="BB324" s="294"/>
      <c r="BC324" s="294"/>
      <c r="BD324" s="294"/>
      <c r="BE324" s="294"/>
      <c r="BF324" s="294"/>
      <c r="BG324" s="294"/>
      <c r="BH324" s="294"/>
      <c r="BI324" s="327"/>
      <c r="BJ324" s="327"/>
      <c r="BK324" s="327"/>
      <c r="BL324" s="327"/>
      <c r="BM324" s="327"/>
      <c r="BN324" s="327"/>
      <c r="BO324" s="327"/>
      <c r="BP324" s="327"/>
      <c r="BQ324" s="327"/>
      <c r="BR324" s="327"/>
      <c r="BS324" s="327"/>
      <c r="BT324" s="327"/>
    </row>
    <row r="325" spans="19:72" s="357" customFormat="1">
      <c r="S325" s="294"/>
      <c r="T325" s="294"/>
      <c r="U325" s="294"/>
      <c r="V325" s="294"/>
      <c r="W325" s="323"/>
      <c r="X325" s="323"/>
      <c r="Y325" s="323"/>
      <c r="Z325" s="323"/>
      <c r="AA325" s="294"/>
      <c r="AB325" s="294"/>
      <c r="AC325" s="294"/>
      <c r="AD325" s="294"/>
      <c r="AE325" s="294"/>
      <c r="AF325" s="294"/>
      <c r="AG325" s="294"/>
      <c r="AH325" s="294"/>
      <c r="AI325" s="294"/>
      <c r="AJ325" s="294"/>
      <c r="AK325" s="294"/>
      <c r="AL325" s="294"/>
      <c r="AM325" s="294"/>
      <c r="AN325" s="294"/>
      <c r="AO325" s="294"/>
      <c r="AP325" s="294"/>
      <c r="AQ325" s="294"/>
      <c r="AR325" s="294"/>
      <c r="AS325" s="294"/>
      <c r="AT325" s="294"/>
      <c r="AU325" s="294"/>
      <c r="AV325" s="294"/>
      <c r="AW325" s="294"/>
      <c r="AX325" s="294"/>
      <c r="AY325" s="294"/>
      <c r="AZ325" s="294"/>
      <c r="BA325" s="294"/>
      <c r="BB325" s="294"/>
      <c r="BC325" s="294"/>
      <c r="BD325" s="294"/>
      <c r="BE325" s="294"/>
      <c r="BF325" s="294"/>
      <c r="BG325" s="294"/>
      <c r="BH325" s="294"/>
      <c r="BI325" s="327"/>
      <c r="BJ325" s="327"/>
      <c r="BK325" s="327"/>
      <c r="BL325" s="327"/>
      <c r="BM325" s="327"/>
      <c r="BN325" s="327"/>
      <c r="BO325" s="327"/>
      <c r="BP325" s="327"/>
      <c r="BQ325" s="327"/>
      <c r="BR325" s="327"/>
      <c r="BS325" s="327"/>
      <c r="BT325" s="327"/>
    </row>
    <row r="326" spans="19:72" s="357" customFormat="1">
      <c r="S326" s="294"/>
      <c r="T326" s="294"/>
      <c r="U326" s="294"/>
      <c r="V326" s="294"/>
      <c r="W326" s="323"/>
      <c r="X326" s="323"/>
      <c r="Y326" s="323"/>
      <c r="Z326" s="323"/>
      <c r="AA326" s="294"/>
      <c r="AB326" s="294"/>
      <c r="AC326" s="294"/>
      <c r="AD326" s="294"/>
      <c r="AE326" s="294"/>
      <c r="AF326" s="294"/>
      <c r="AG326" s="294"/>
      <c r="AH326" s="294"/>
      <c r="AI326" s="294"/>
      <c r="AJ326" s="294"/>
      <c r="AK326" s="294"/>
      <c r="AL326" s="294"/>
      <c r="AM326" s="294"/>
      <c r="AN326" s="294"/>
      <c r="AO326" s="294"/>
      <c r="AP326" s="294"/>
      <c r="AQ326" s="294"/>
      <c r="AR326" s="294"/>
      <c r="AS326" s="294"/>
      <c r="AT326" s="294"/>
      <c r="AU326" s="294"/>
      <c r="AV326" s="294"/>
      <c r="AW326" s="294"/>
      <c r="AX326" s="294"/>
      <c r="AY326" s="294"/>
      <c r="AZ326" s="294"/>
      <c r="BA326" s="294"/>
      <c r="BB326" s="294"/>
      <c r="BC326" s="294"/>
      <c r="BD326" s="294"/>
      <c r="BE326" s="294"/>
      <c r="BF326" s="294"/>
      <c r="BG326" s="294"/>
      <c r="BH326" s="294"/>
      <c r="BI326" s="327"/>
      <c r="BJ326" s="327"/>
      <c r="BK326" s="327"/>
      <c r="BL326" s="327"/>
      <c r="BM326" s="327"/>
      <c r="BN326" s="327"/>
      <c r="BO326" s="327"/>
      <c r="BP326" s="327"/>
      <c r="BQ326" s="327"/>
      <c r="BR326" s="327"/>
      <c r="BS326" s="327"/>
      <c r="BT326" s="327"/>
    </row>
    <row r="327" spans="19:72" s="357" customFormat="1">
      <c r="S327" s="294"/>
      <c r="T327" s="294"/>
      <c r="U327" s="294"/>
      <c r="V327" s="294"/>
      <c r="W327" s="323"/>
      <c r="X327" s="323"/>
      <c r="Y327" s="323"/>
      <c r="Z327" s="323"/>
      <c r="AA327" s="294"/>
      <c r="AB327" s="294"/>
      <c r="AC327" s="294"/>
      <c r="AD327" s="294"/>
      <c r="AE327" s="294"/>
      <c r="AF327" s="294"/>
      <c r="AG327" s="294"/>
      <c r="AH327" s="294"/>
      <c r="AI327" s="294"/>
      <c r="AJ327" s="294"/>
      <c r="AK327" s="294"/>
      <c r="AL327" s="294"/>
      <c r="AM327" s="294"/>
      <c r="AN327" s="294"/>
      <c r="AO327" s="294"/>
      <c r="AP327" s="294"/>
      <c r="AQ327" s="294"/>
      <c r="AR327" s="294"/>
      <c r="AS327" s="294"/>
      <c r="AT327" s="294"/>
      <c r="AU327" s="294"/>
      <c r="AV327" s="294"/>
      <c r="AW327" s="294"/>
      <c r="AX327" s="294"/>
      <c r="AY327" s="294"/>
      <c r="AZ327" s="294"/>
      <c r="BA327" s="294"/>
      <c r="BB327" s="294"/>
      <c r="BC327" s="294"/>
      <c r="BD327" s="294"/>
      <c r="BE327" s="294"/>
      <c r="BF327" s="294"/>
      <c r="BG327" s="294"/>
      <c r="BH327" s="294"/>
      <c r="BI327" s="327"/>
      <c r="BJ327" s="327"/>
      <c r="BK327" s="327"/>
      <c r="BL327" s="327"/>
      <c r="BM327" s="327"/>
      <c r="BN327" s="327"/>
      <c r="BO327" s="327"/>
      <c r="BP327" s="327"/>
      <c r="BQ327" s="327"/>
      <c r="BR327" s="327"/>
      <c r="BS327" s="327"/>
      <c r="BT327" s="327"/>
    </row>
    <row r="328" spans="19:72" s="357" customFormat="1">
      <c r="S328" s="294"/>
      <c r="T328" s="294"/>
      <c r="U328" s="294"/>
      <c r="V328" s="294"/>
      <c r="W328" s="323"/>
      <c r="X328" s="323"/>
      <c r="Y328" s="323"/>
      <c r="Z328" s="323"/>
      <c r="AA328" s="294"/>
      <c r="AB328" s="294"/>
      <c r="AC328" s="294"/>
      <c r="AD328" s="294"/>
      <c r="AE328" s="294"/>
      <c r="AF328" s="294"/>
      <c r="AG328" s="294"/>
      <c r="AH328" s="294"/>
      <c r="AI328" s="294"/>
      <c r="AJ328" s="294"/>
      <c r="AK328" s="294"/>
      <c r="AL328" s="294"/>
      <c r="AM328" s="294"/>
      <c r="AN328" s="294"/>
      <c r="AO328" s="294"/>
      <c r="AP328" s="294"/>
      <c r="AQ328" s="294"/>
      <c r="AR328" s="294"/>
      <c r="AS328" s="294"/>
      <c r="AT328" s="294"/>
      <c r="AU328" s="294"/>
      <c r="AV328" s="294"/>
      <c r="AW328" s="294"/>
      <c r="AX328" s="294"/>
      <c r="AY328" s="294"/>
      <c r="AZ328" s="294"/>
      <c r="BA328" s="294"/>
      <c r="BB328" s="294"/>
      <c r="BC328" s="294"/>
      <c r="BD328" s="294"/>
      <c r="BE328" s="294"/>
      <c r="BF328" s="294"/>
      <c r="BG328" s="294"/>
      <c r="BH328" s="294"/>
      <c r="BI328" s="327"/>
      <c r="BJ328" s="327"/>
      <c r="BK328" s="327"/>
      <c r="BL328" s="327"/>
      <c r="BM328" s="327"/>
      <c r="BN328" s="327"/>
      <c r="BO328" s="327"/>
      <c r="BP328" s="327"/>
      <c r="BQ328" s="327"/>
      <c r="BR328" s="327"/>
      <c r="BS328" s="327"/>
      <c r="BT328" s="327"/>
    </row>
    <row r="329" spans="19:72" s="357" customFormat="1">
      <c r="S329" s="294"/>
      <c r="T329" s="294"/>
      <c r="U329" s="294"/>
      <c r="V329" s="294"/>
      <c r="W329" s="323"/>
      <c r="X329" s="323"/>
      <c r="Y329" s="323"/>
      <c r="Z329" s="323"/>
      <c r="AA329" s="294"/>
      <c r="AB329" s="294"/>
      <c r="AC329" s="294"/>
      <c r="AD329" s="294"/>
      <c r="AE329" s="294"/>
      <c r="AF329" s="294"/>
      <c r="AG329" s="294"/>
      <c r="AH329" s="294"/>
      <c r="AI329" s="294"/>
      <c r="AJ329" s="294"/>
      <c r="AK329" s="294"/>
      <c r="AL329" s="294"/>
      <c r="AM329" s="294"/>
      <c r="AN329" s="294"/>
      <c r="AO329" s="294"/>
      <c r="AP329" s="294"/>
      <c r="AQ329" s="294"/>
      <c r="AR329" s="294"/>
      <c r="AS329" s="294"/>
      <c r="AT329" s="294"/>
      <c r="AU329" s="294"/>
      <c r="AV329" s="294"/>
      <c r="AW329" s="294"/>
      <c r="AX329" s="294"/>
      <c r="AY329" s="294"/>
      <c r="AZ329" s="294"/>
      <c r="BA329" s="294"/>
      <c r="BB329" s="294"/>
      <c r="BC329" s="294"/>
      <c r="BD329" s="294"/>
      <c r="BE329" s="294"/>
      <c r="BF329" s="294"/>
      <c r="BG329" s="294"/>
      <c r="BH329" s="294"/>
      <c r="BI329" s="327"/>
      <c r="BJ329" s="327"/>
      <c r="BK329" s="327"/>
      <c r="BL329" s="327"/>
      <c r="BM329" s="327"/>
      <c r="BN329" s="327"/>
      <c r="BO329" s="327"/>
      <c r="BP329" s="327"/>
      <c r="BQ329" s="327"/>
      <c r="BR329" s="327"/>
      <c r="BS329" s="327"/>
      <c r="BT329" s="327"/>
    </row>
    <row r="330" spans="19:72" s="357" customFormat="1">
      <c r="S330" s="294"/>
      <c r="T330" s="294"/>
      <c r="U330" s="294"/>
      <c r="V330" s="294"/>
      <c r="W330" s="323"/>
      <c r="X330" s="323"/>
      <c r="Y330" s="323"/>
      <c r="Z330" s="323"/>
      <c r="AA330" s="294"/>
      <c r="AB330" s="294"/>
      <c r="AC330" s="294"/>
      <c r="AD330" s="294"/>
      <c r="AE330" s="294"/>
      <c r="AF330" s="294"/>
      <c r="AG330" s="294"/>
      <c r="AH330" s="294"/>
      <c r="AI330" s="294"/>
      <c r="AJ330" s="294"/>
      <c r="AK330" s="294"/>
      <c r="AL330" s="294"/>
      <c r="AM330" s="294"/>
      <c r="AN330" s="294"/>
      <c r="AO330" s="294"/>
      <c r="AP330" s="294"/>
      <c r="AQ330" s="294"/>
      <c r="AR330" s="294"/>
      <c r="AS330" s="294"/>
      <c r="AT330" s="294"/>
      <c r="AU330" s="294"/>
      <c r="AV330" s="294"/>
      <c r="AW330" s="294"/>
      <c r="AX330" s="294"/>
      <c r="AY330" s="294"/>
      <c r="AZ330" s="294"/>
      <c r="BA330" s="294"/>
      <c r="BB330" s="294"/>
      <c r="BC330" s="294"/>
      <c r="BD330" s="294"/>
      <c r="BE330" s="294"/>
      <c r="BF330" s="294"/>
      <c r="BG330" s="294"/>
      <c r="BH330" s="294"/>
      <c r="BI330" s="327"/>
      <c r="BJ330" s="327"/>
      <c r="BK330" s="327"/>
      <c r="BL330" s="327"/>
      <c r="BM330" s="327"/>
      <c r="BN330" s="327"/>
      <c r="BO330" s="327"/>
      <c r="BP330" s="327"/>
      <c r="BQ330" s="327"/>
      <c r="BR330" s="327"/>
      <c r="BS330" s="327"/>
      <c r="BT330" s="327"/>
    </row>
    <row r="331" spans="19:72" s="357" customFormat="1">
      <c r="S331" s="294"/>
      <c r="T331" s="294"/>
      <c r="U331" s="294"/>
      <c r="V331" s="294"/>
      <c r="W331" s="323"/>
      <c r="X331" s="323"/>
      <c r="Y331" s="323"/>
      <c r="Z331" s="323"/>
      <c r="AA331" s="294"/>
      <c r="AB331" s="294"/>
      <c r="AC331" s="294"/>
      <c r="AD331" s="294"/>
      <c r="AE331" s="294"/>
      <c r="AF331" s="294"/>
      <c r="AG331" s="294"/>
      <c r="AH331" s="294"/>
      <c r="AI331" s="294"/>
      <c r="AJ331" s="294"/>
      <c r="AK331" s="294"/>
      <c r="AL331" s="294"/>
      <c r="AM331" s="294"/>
      <c r="AN331" s="294"/>
      <c r="AO331" s="294"/>
      <c r="AP331" s="294"/>
      <c r="AQ331" s="294"/>
      <c r="AR331" s="294"/>
      <c r="AS331" s="294"/>
      <c r="AT331" s="294"/>
      <c r="AU331" s="294"/>
      <c r="AV331" s="294"/>
      <c r="AW331" s="294"/>
      <c r="AX331" s="294"/>
      <c r="AY331" s="294"/>
      <c r="AZ331" s="294"/>
      <c r="BA331" s="294"/>
      <c r="BB331" s="294"/>
      <c r="BC331" s="294"/>
      <c r="BD331" s="294"/>
      <c r="BE331" s="294"/>
      <c r="BF331" s="294"/>
      <c r="BG331" s="294"/>
      <c r="BH331" s="294"/>
      <c r="BI331" s="327"/>
      <c r="BJ331" s="327"/>
      <c r="BK331" s="327"/>
      <c r="BL331" s="327"/>
      <c r="BM331" s="327"/>
      <c r="BN331" s="327"/>
      <c r="BO331" s="327"/>
      <c r="BP331" s="327"/>
      <c r="BQ331" s="327"/>
      <c r="BR331" s="327"/>
      <c r="BS331" s="327"/>
      <c r="BT331" s="327"/>
    </row>
    <row r="332" spans="19:72" s="357" customFormat="1">
      <c r="S332" s="294"/>
      <c r="T332" s="294"/>
      <c r="U332" s="294"/>
      <c r="V332" s="294"/>
      <c r="W332" s="323"/>
      <c r="X332" s="323"/>
      <c r="Y332" s="323"/>
      <c r="Z332" s="323"/>
      <c r="AA332" s="294"/>
      <c r="AB332" s="294"/>
      <c r="AC332" s="294"/>
      <c r="AD332" s="294"/>
      <c r="AE332" s="294"/>
      <c r="AF332" s="294"/>
      <c r="AG332" s="294"/>
      <c r="AH332" s="294"/>
      <c r="AI332" s="294"/>
      <c r="AJ332" s="294"/>
      <c r="AK332" s="294"/>
      <c r="AL332" s="294"/>
      <c r="AM332" s="294"/>
      <c r="AN332" s="294"/>
      <c r="AO332" s="294"/>
      <c r="AP332" s="294"/>
      <c r="AQ332" s="294"/>
      <c r="AR332" s="294"/>
      <c r="AS332" s="294"/>
      <c r="AT332" s="294"/>
      <c r="AU332" s="294"/>
      <c r="AV332" s="294"/>
      <c r="AW332" s="294"/>
      <c r="AX332" s="294"/>
      <c r="AY332" s="294"/>
      <c r="AZ332" s="294"/>
      <c r="BA332" s="294"/>
      <c r="BB332" s="294"/>
      <c r="BC332" s="294"/>
      <c r="BD332" s="294"/>
      <c r="BE332" s="294"/>
      <c r="BF332" s="294"/>
      <c r="BG332" s="294"/>
      <c r="BH332" s="294"/>
      <c r="BI332" s="327"/>
      <c r="BJ332" s="327"/>
      <c r="BK332" s="327"/>
      <c r="BL332" s="327"/>
      <c r="BM332" s="327"/>
      <c r="BN332" s="327"/>
      <c r="BO332" s="327"/>
      <c r="BP332" s="327"/>
      <c r="BQ332" s="327"/>
      <c r="BR332" s="327"/>
      <c r="BS332" s="327"/>
      <c r="BT332" s="327"/>
    </row>
    <row r="333" spans="19:72" s="357" customFormat="1">
      <c r="S333" s="294"/>
      <c r="T333" s="294"/>
      <c r="U333" s="294"/>
      <c r="V333" s="294"/>
      <c r="W333" s="323"/>
      <c r="X333" s="323"/>
      <c r="Y333" s="323"/>
      <c r="Z333" s="323"/>
      <c r="AA333" s="294"/>
      <c r="AB333" s="294"/>
      <c r="AC333" s="294"/>
      <c r="AD333" s="294"/>
      <c r="AE333" s="294"/>
      <c r="AF333" s="294"/>
      <c r="AG333" s="294"/>
      <c r="AH333" s="294"/>
      <c r="AI333" s="294"/>
      <c r="AJ333" s="294"/>
      <c r="AK333" s="294"/>
      <c r="AL333" s="294"/>
      <c r="AM333" s="294"/>
      <c r="AN333" s="294"/>
      <c r="AO333" s="294"/>
      <c r="AP333" s="294"/>
      <c r="AQ333" s="294"/>
      <c r="AR333" s="294"/>
      <c r="AS333" s="294"/>
      <c r="AT333" s="294"/>
      <c r="AU333" s="294"/>
      <c r="AV333" s="294"/>
      <c r="AW333" s="294"/>
      <c r="AX333" s="294"/>
      <c r="AY333" s="294"/>
      <c r="AZ333" s="294"/>
      <c r="BA333" s="294"/>
      <c r="BB333" s="294"/>
      <c r="BC333" s="294"/>
      <c r="BD333" s="294"/>
      <c r="BE333" s="294"/>
      <c r="BF333" s="294"/>
      <c r="BG333" s="294"/>
      <c r="BH333" s="294"/>
      <c r="BI333" s="327"/>
      <c r="BJ333" s="327"/>
      <c r="BK333" s="327"/>
      <c r="BL333" s="327"/>
      <c r="BM333" s="327"/>
      <c r="BN333" s="327"/>
      <c r="BO333" s="327"/>
      <c r="BP333" s="327"/>
      <c r="BQ333" s="327"/>
      <c r="BR333" s="327"/>
      <c r="BS333" s="327"/>
      <c r="BT333" s="327"/>
    </row>
    <row r="334" spans="19:72" s="357" customFormat="1">
      <c r="S334" s="294"/>
      <c r="T334" s="294"/>
      <c r="U334" s="294"/>
      <c r="V334" s="294"/>
      <c r="W334" s="323"/>
      <c r="X334" s="323"/>
      <c r="Y334" s="323"/>
      <c r="Z334" s="323"/>
      <c r="AA334" s="294"/>
      <c r="AB334" s="294"/>
      <c r="AC334" s="294"/>
      <c r="AD334" s="294"/>
      <c r="AE334" s="294"/>
      <c r="AF334" s="294"/>
      <c r="AG334" s="294"/>
      <c r="AH334" s="294"/>
      <c r="AI334" s="294"/>
      <c r="AJ334" s="294"/>
      <c r="AK334" s="294"/>
      <c r="AL334" s="294"/>
      <c r="AM334" s="294"/>
      <c r="AN334" s="294"/>
      <c r="AO334" s="294"/>
      <c r="AP334" s="294"/>
      <c r="AQ334" s="294"/>
      <c r="AR334" s="294"/>
      <c r="AS334" s="294"/>
      <c r="AT334" s="294"/>
      <c r="AU334" s="294"/>
      <c r="AV334" s="294"/>
      <c r="AW334" s="294"/>
      <c r="AX334" s="294"/>
      <c r="AY334" s="294"/>
      <c r="AZ334" s="294"/>
      <c r="BA334" s="294"/>
      <c r="BB334" s="294"/>
      <c r="BC334" s="294"/>
      <c r="BD334" s="294"/>
      <c r="BE334" s="294"/>
      <c r="BF334" s="294"/>
      <c r="BG334" s="294"/>
      <c r="BH334" s="294"/>
      <c r="BI334" s="327"/>
      <c r="BJ334" s="327"/>
      <c r="BK334" s="327"/>
      <c r="BL334" s="327"/>
      <c r="BM334" s="327"/>
      <c r="BN334" s="327"/>
      <c r="BO334" s="327"/>
      <c r="BP334" s="327"/>
      <c r="BQ334" s="327"/>
      <c r="BR334" s="327"/>
      <c r="BS334" s="327"/>
      <c r="BT334" s="327"/>
    </row>
    <row r="335" spans="19:72" s="357" customFormat="1">
      <c r="S335" s="294"/>
      <c r="T335" s="294"/>
      <c r="U335" s="294"/>
      <c r="V335" s="294"/>
      <c r="W335" s="323"/>
      <c r="X335" s="323"/>
      <c r="Y335" s="323"/>
      <c r="Z335" s="323"/>
      <c r="AA335" s="294"/>
      <c r="AB335" s="294"/>
      <c r="AC335" s="294"/>
      <c r="AD335" s="294"/>
      <c r="AE335" s="294"/>
      <c r="AF335" s="294"/>
      <c r="AG335" s="294"/>
      <c r="AH335" s="294"/>
      <c r="AI335" s="294"/>
      <c r="AJ335" s="294"/>
      <c r="AK335" s="294"/>
      <c r="AL335" s="294"/>
      <c r="AM335" s="294"/>
      <c r="AN335" s="294"/>
      <c r="AO335" s="294"/>
      <c r="AP335" s="294"/>
      <c r="AQ335" s="294"/>
      <c r="AR335" s="294"/>
      <c r="AS335" s="294"/>
      <c r="AT335" s="294"/>
      <c r="AU335" s="294"/>
      <c r="AV335" s="294"/>
      <c r="AW335" s="294"/>
      <c r="AX335" s="294"/>
      <c r="AY335" s="294"/>
      <c r="AZ335" s="294"/>
      <c r="BA335" s="294"/>
      <c r="BB335" s="294"/>
      <c r="BC335" s="294"/>
      <c r="BD335" s="294"/>
      <c r="BE335" s="294"/>
      <c r="BF335" s="294"/>
      <c r="BG335" s="294"/>
      <c r="BH335" s="294"/>
      <c r="BI335" s="327"/>
      <c r="BJ335" s="327"/>
      <c r="BK335" s="327"/>
      <c r="BL335" s="327"/>
      <c r="BM335" s="327"/>
      <c r="BN335" s="327"/>
      <c r="BO335" s="327"/>
      <c r="BP335" s="327"/>
      <c r="BQ335" s="327"/>
      <c r="BR335" s="327"/>
      <c r="BS335" s="327"/>
      <c r="BT335" s="327"/>
    </row>
    <row r="336" spans="19:72" s="357" customFormat="1">
      <c r="S336" s="294"/>
      <c r="T336" s="294"/>
      <c r="U336" s="294"/>
      <c r="V336" s="294"/>
      <c r="W336" s="323"/>
      <c r="X336" s="323"/>
      <c r="Y336" s="323"/>
      <c r="Z336" s="323"/>
      <c r="AA336" s="294"/>
      <c r="AB336" s="294"/>
      <c r="AC336" s="294"/>
      <c r="AD336" s="294"/>
      <c r="AE336" s="294"/>
      <c r="AF336" s="294"/>
      <c r="AG336" s="294"/>
      <c r="AH336" s="294"/>
      <c r="AI336" s="294"/>
      <c r="AJ336" s="294"/>
      <c r="AK336" s="294"/>
      <c r="AL336" s="294"/>
      <c r="AM336" s="294"/>
      <c r="AN336" s="294"/>
      <c r="AO336" s="294"/>
      <c r="AP336" s="294"/>
      <c r="AQ336" s="294"/>
      <c r="AR336" s="294"/>
      <c r="AS336" s="294"/>
      <c r="AT336" s="294"/>
      <c r="AU336" s="294"/>
      <c r="AV336" s="294"/>
      <c r="AW336" s="294"/>
      <c r="AX336" s="294"/>
      <c r="AY336" s="294"/>
      <c r="AZ336" s="294"/>
      <c r="BA336" s="294"/>
      <c r="BB336" s="294"/>
      <c r="BC336" s="294"/>
      <c r="BD336" s="294"/>
      <c r="BE336" s="294"/>
      <c r="BF336" s="294"/>
      <c r="BG336" s="294"/>
      <c r="BH336" s="294"/>
      <c r="BI336" s="327"/>
      <c r="BJ336" s="327"/>
      <c r="BK336" s="327"/>
      <c r="BL336" s="327"/>
      <c r="BM336" s="327"/>
      <c r="BN336" s="327"/>
      <c r="BO336" s="327"/>
      <c r="BP336" s="327"/>
      <c r="BQ336" s="327"/>
      <c r="BR336" s="327"/>
      <c r="BS336" s="327"/>
      <c r="BT336" s="327"/>
    </row>
    <row r="337" spans="19:72" s="357" customFormat="1">
      <c r="S337" s="294"/>
      <c r="T337" s="294"/>
      <c r="U337" s="294"/>
      <c r="V337" s="294"/>
      <c r="W337" s="323"/>
      <c r="X337" s="323"/>
      <c r="Y337" s="323"/>
      <c r="Z337" s="323"/>
      <c r="AA337" s="294"/>
      <c r="AB337" s="294"/>
      <c r="AC337" s="294"/>
      <c r="AD337" s="294"/>
      <c r="AE337" s="294"/>
      <c r="AF337" s="294"/>
      <c r="AG337" s="294"/>
      <c r="AH337" s="294"/>
      <c r="AI337" s="294"/>
      <c r="AJ337" s="294"/>
      <c r="AK337" s="294"/>
      <c r="AL337" s="294"/>
      <c r="AM337" s="294"/>
      <c r="AN337" s="294"/>
      <c r="AO337" s="294"/>
      <c r="AP337" s="294"/>
      <c r="AQ337" s="294"/>
      <c r="AR337" s="294"/>
      <c r="AS337" s="294"/>
      <c r="AT337" s="294"/>
      <c r="AU337" s="294"/>
      <c r="AV337" s="294"/>
      <c r="AW337" s="294"/>
      <c r="AX337" s="294"/>
      <c r="AY337" s="294"/>
      <c r="AZ337" s="294"/>
      <c r="BA337" s="294"/>
      <c r="BB337" s="294"/>
      <c r="BC337" s="294"/>
      <c r="BD337" s="294"/>
      <c r="BE337" s="294"/>
      <c r="BF337" s="294"/>
      <c r="BG337" s="294"/>
      <c r="BH337" s="294"/>
      <c r="BI337" s="327"/>
      <c r="BJ337" s="327"/>
      <c r="BK337" s="327"/>
      <c r="BL337" s="327"/>
      <c r="BM337" s="327"/>
      <c r="BN337" s="327"/>
      <c r="BO337" s="327"/>
      <c r="BP337" s="327"/>
      <c r="BQ337" s="327"/>
      <c r="BR337" s="327"/>
      <c r="BS337" s="327"/>
      <c r="BT337" s="327"/>
    </row>
    <row r="338" spans="19:72" s="357" customFormat="1">
      <c r="S338" s="294"/>
      <c r="T338" s="294"/>
      <c r="U338" s="294"/>
      <c r="V338" s="294"/>
      <c r="W338" s="323"/>
      <c r="X338" s="323"/>
      <c r="Y338" s="323"/>
      <c r="Z338" s="323"/>
      <c r="AA338" s="294"/>
      <c r="AB338" s="294"/>
      <c r="AC338" s="294"/>
      <c r="AD338" s="294"/>
      <c r="AE338" s="294"/>
      <c r="AF338" s="294"/>
      <c r="AG338" s="294"/>
      <c r="AH338" s="294"/>
      <c r="AI338" s="294"/>
      <c r="AJ338" s="294"/>
      <c r="AK338" s="294"/>
      <c r="AL338" s="294"/>
      <c r="AM338" s="294"/>
      <c r="AN338" s="294"/>
      <c r="AO338" s="294"/>
      <c r="AP338" s="294"/>
      <c r="AQ338" s="294"/>
      <c r="AR338" s="294"/>
      <c r="AS338" s="294"/>
      <c r="AT338" s="294"/>
      <c r="AU338" s="294"/>
      <c r="AV338" s="294"/>
      <c r="AW338" s="294"/>
      <c r="AX338" s="294"/>
      <c r="AY338" s="294"/>
      <c r="AZ338" s="294"/>
      <c r="BA338" s="294"/>
      <c r="BB338" s="294"/>
      <c r="BC338" s="294"/>
      <c r="BD338" s="294"/>
      <c r="BE338" s="294"/>
      <c r="BF338" s="294"/>
      <c r="BG338" s="294"/>
      <c r="BH338" s="294"/>
      <c r="BI338" s="327"/>
      <c r="BJ338" s="327"/>
      <c r="BK338" s="327"/>
      <c r="BL338" s="327"/>
      <c r="BM338" s="327"/>
      <c r="BN338" s="327"/>
      <c r="BO338" s="327"/>
      <c r="BP338" s="327"/>
      <c r="BQ338" s="327"/>
      <c r="BR338" s="327"/>
      <c r="BS338" s="327"/>
      <c r="BT338" s="327"/>
    </row>
    <row r="339" spans="19:72" s="357" customFormat="1">
      <c r="S339" s="294"/>
      <c r="T339" s="294"/>
      <c r="U339" s="294"/>
      <c r="V339" s="294"/>
      <c r="W339" s="323"/>
      <c r="X339" s="323"/>
      <c r="Y339" s="323"/>
      <c r="Z339" s="323"/>
      <c r="AA339" s="294"/>
      <c r="AB339" s="294"/>
      <c r="AC339" s="294"/>
      <c r="AD339" s="294"/>
      <c r="AE339" s="294"/>
      <c r="AF339" s="294"/>
      <c r="AG339" s="294"/>
      <c r="AH339" s="294"/>
      <c r="AI339" s="294"/>
      <c r="AJ339" s="294"/>
      <c r="AK339" s="294"/>
      <c r="AL339" s="294"/>
      <c r="AM339" s="294"/>
      <c r="AN339" s="294"/>
      <c r="AO339" s="294"/>
      <c r="AP339" s="294"/>
      <c r="AQ339" s="294"/>
      <c r="AR339" s="294"/>
      <c r="AS339" s="294"/>
      <c r="AT339" s="294"/>
      <c r="AU339" s="294"/>
      <c r="AV339" s="294"/>
      <c r="AW339" s="294"/>
      <c r="AX339" s="294"/>
      <c r="AY339" s="294"/>
      <c r="AZ339" s="294"/>
      <c r="BA339" s="294"/>
      <c r="BB339" s="294"/>
      <c r="BC339" s="294"/>
      <c r="BD339" s="294"/>
      <c r="BE339" s="294"/>
      <c r="BF339" s="294"/>
      <c r="BG339" s="294"/>
      <c r="BH339" s="294"/>
      <c r="BI339" s="327"/>
      <c r="BJ339" s="327"/>
      <c r="BK339" s="327"/>
      <c r="BL339" s="327"/>
      <c r="BM339" s="327"/>
      <c r="BN339" s="327"/>
      <c r="BO339" s="327"/>
      <c r="BP339" s="327"/>
      <c r="BQ339" s="327"/>
      <c r="BR339" s="327"/>
      <c r="BS339" s="327"/>
      <c r="BT339" s="327"/>
    </row>
    <row r="340" spans="19:72" s="357" customFormat="1">
      <c r="S340" s="294"/>
      <c r="T340" s="294"/>
      <c r="U340" s="294"/>
      <c r="V340" s="294"/>
      <c r="W340" s="323"/>
      <c r="X340" s="323"/>
      <c r="Y340" s="323"/>
      <c r="Z340" s="323"/>
      <c r="AA340" s="294"/>
      <c r="AB340" s="294"/>
      <c r="AC340" s="294"/>
      <c r="AD340" s="294"/>
      <c r="AE340" s="294"/>
      <c r="AF340" s="294"/>
      <c r="AG340" s="294"/>
      <c r="AH340" s="294"/>
      <c r="AI340" s="294"/>
      <c r="AJ340" s="294"/>
      <c r="AK340" s="294"/>
      <c r="AL340" s="294"/>
      <c r="AM340" s="294"/>
      <c r="AN340" s="294"/>
      <c r="AO340" s="294"/>
      <c r="AP340" s="294"/>
      <c r="AQ340" s="294"/>
      <c r="AR340" s="294"/>
      <c r="AS340" s="294"/>
      <c r="AT340" s="294"/>
      <c r="AU340" s="294"/>
      <c r="AV340" s="294"/>
      <c r="AW340" s="294"/>
      <c r="AX340" s="294"/>
      <c r="AY340" s="294"/>
      <c r="AZ340" s="294"/>
      <c r="BA340" s="294"/>
      <c r="BB340" s="294"/>
      <c r="BC340" s="294"/>
      <c r="BD340" s="294"/>
      <c r="BE340" s="294"/>
      <c r="BF340" s="294"/>
      <c r="BG340" s="294"/>
      <c r="BH340" s="294"/>
      <c r="BI340" s="327"/>
      <c r="BJ340" s="327"/>
      <c r="BK340" s="327"/>
      <c r="BL340" s="327"/>
      <c r="BM340" s="327"/>
      <c r="BN340" s="327"/>
      <c r="BO340" s="327"/>
      <c r="BP340" s="327"/>
      <c r="BQ340" s="327"/>
      <c r="BR340" s="327"/>
      <c r="BS340" s="327"/>
      <c r="BT340" s="327"/>
    </row>
    <row r="341" spans="19:72" s="357" customFormat="1">
      <c r="S341" s="294"/>
      <c r="T341" s="294"/>
      <c r="U341" s="294"/>
      <c r="V341" s="294"/>
      <c r="W341" s="323"/>
      <c r="X341" s="323"/>
      <c r="Y341" s="323"/>
      <c r="Z341" s="323"/>
      <c r="AA341" s="294"/>
      <c r="AB341" s="294"/>
      <c r="AC341" s="294"/>
      <c r="AD341" s="294"/>
      <c r="AE341" s="294"/>
      <c r="AF341" s="294"/>
      <c r="AG341" s="294"/>
      <c r="AH341" s="294"/>
      <c r="AI341" s="294"/>
      <c r="AJ341" s="294"/>
      <c r="AK341" s="294"/>
      <c r="AL341" s="294"/>
      <c r="AM341" s="294"/>
      <c r="AN341" s="294"/>
      <c r="AO341" s="294"/>
      <c r="AP341" s="294"/>
      <c r="AQ341" s="294"/>
      <c r="AR341" s="294"/>
      <c r="AS341" s="294"/>
      <c r="AT341" s="294"/>
      <c r="AU341" s="294"/>
      <c r="AV341" s="294"/>
      <c r="AW341" s="294"/>
      <c r="AX341" s="294"/>
      <c r="AY341" s="294"/>
      <c r="AZ341" s="294"/>
      <c r="BA341" s="294"/>
      <c r="BB341" s="294"/>
      <c r="BC341" s="294"/>
      <c r="BD341" s="294"/>
      <c r="BE341" s="294"/>
      <c r="BF341" s="294"/>
      <c r="BG341" s="294"/>
      <c r="BH341" s="294"/>
      <c r="BI341" s="327"/>
      <c r="BJ341" s="327"/>
      <c r="BK341" s="327"/>
      <c r="BL341" s="327"/>
      <c r="BM341" s="327"/>
      <c r="BN341" s="327"/>
      <c r="BO341" s="327"/>
      <c r="BP341" s="327"/>
      <c r="BQ341" s="327"/>
      <c r="BR341" s="327"/>
      <c r="BS341" s="327"/>
      <c r="BT341" s="327"/>
    </row>
    <row r="342" spans="19:72" s="357" customFormat="1">
      <c r="S342" s="294"/>
      <c r="T342" s="294"/>
      <c r="U342" s="294"/>
      <c r="V342" s="294"/>
      <c r="W342" s="323"/>
      <c r="X342" s="323"/>
      <c r="Y342" s="323"/>
      <c r="Z342" s="323"/>
      <c r="AA342" s="294"/>
      <c r="AB342" s="294"/>
      <c r="AC342" s="294"/>
      <c r="AD342" s="294"/>
      <c r="AE342" s="294"/>
      <c r="AF342" s="294"/>
      <c r="AG342" s="294"/>
      <c r="AH342" s="294"/>
      <c r="AI342" s="294"/>
      <c r="AJ342" s="294"/>
      <c r="AK342" s="294"/>
      <c r="AL342" s="294"/>
      <c r="AM342" s="294"/>
      <c r="AN342" s="294"/>
      <c r="AO342" s="294"/>
      <c r="AP342" s="294"/>
      <c r="AQ342" s="294"/>
      <c r="AR342" s="294"/>
      <c r="AS342" s="294"/>
      <c r="AT342" s="294"/>
      <c r="AU342" s="294"/>
      <c r="AV342" s="294"/>
      <c r="AW342" s="294"/>
      <c r="AX342" s="294"/>
      <c r="AY342" s="294"/>
      <c r="AZ342" s="294"/>
      <c r="BA342" s="294"/>
      <c r="BB342" s="294"/>
      <c r="BC342" s="294"/>
      <c r="BD342" s="294"/>
      <c r="BE342" s="294"/>
      <c r="BF342" s="294"/>
      <c r="BG342" s="294"/>
      <c r="BH342" s="294"/>
      <c r="BI342" s="327"/>
      <c r="BJ342" s="327"/>
      <c r="BK342" s="327"/>
      <c r="BL342" s="327"/>
      <c r="BM342" s="327"/>
      <c r="BN342" s="327"/>
      <c r="BO342" s="327"/>
      <c r="BP342" s="327"/>
      <c r="BQ342" s="327"/>
      <c r="BR342" s="327"/>
      <c r="BS342" s="327"/>
      <c r="BT342" s="327"/>
    </row>
    <row r="343" spans="19:72" s="357" customFormat="1">
      <c r="S343" s="294"/>
      <c r="T343" s="294"/>
      <c r="U343" s="294"/>
      <c r="V343" s="294"/>
      <c r="W343" s="323"/>
      <c r="X343" s="323"/>
      <c r="Y343" s="323"/>
      <c r="Z343" s="323"/>
      <c r="AA343" s="294"/>
      <c r="AB343" s="294"/>
      <c r="AC343" s="294"/>
      <c r="AD343" s="294"/>
      <c r="AE343" s="294"/>
      <c r="AF343" s="294"/>
      <c r="AG343" s="294"/>
      <c r="AH343" s="294"/>
      <c r="AI343" s="294"/>
      <c r="AJ343" s="294"/>
      <c r="AK343" s="294"/>
      <c r="AL343" s="294"/>
      <c r="AM343" s="294"/>
      <c r="AN343" s="294"/>
      <c r="AO343" s="294"/>
      <c r="AP343" s="294"/>
      <c r="AQ343" s="294"/>
      <c r="AR343" s="294"/>
      <c r="AS343" s="294"/>
      <c r="AT343" s="294"/>
      <c r="AU343" s="294"/>
      <c r="AV343" s="294"/>
      <c r="AW343" s="294"/>
      <c r="AX343" s="294"/>
      <c r="AY343" s="294"/>
      <c r="AZ343" s="294"/>
      <c r="BA343" s="294"/>
      <c r="BB343" s="294"/>
      <c r="BC343" s="294"/>
      <c r="BD343" s="294"/>
      <c r="BE343" s="294"/>
      <c r="BF343" s="294"/>
      <c r="BG343" s="294"/>
      <c r="BH343" s="294"/>
      <c r="BI343" s="327"/>
      <c r="BJ343" s="327"/>
      <c r="BK343" s="327"/>
      <c r="BL343" s="327"/>
      <c r="BM343" s="327"/>
      <c r="BN343" s="327"/>
      <c r="BO343" s="327"/>
      <c r="BP343" s="327"/>
      <c r="BQ343" s="327"/>
      <c r="BR343" s="327"/>
      <c r="BS343" s="327"/>
      <c r="BT343" s="327"/>
    </row>
    <row r="344" spans="19:72" s="357" customFormat="1">
      <c r="S344" s="294"/>
      <c r="T344" s="294"/>
      <c r="U344" s="294"/>
      <c r="V344" s="294"/>
      <c r="W344" s="323"/>
      <c r="X344" s="323"/>
      <c r="Y344" s="323"/>
      <c r="Z344" s="323"/>
      <c r="AA344" s="294"/>
      <c r="AB344" s="294"/>
      <c r="AC344" s="294"/>
      <c r="AD344" s="294"/>
      <c r="AE344" s="294"/>
      <c r="AF344" s="294"/>
      <c r="AG344" s="294"/>
      <c r="AH344" s="294"/>
      <c r="AI344" s="294"/>
      <c r="AJ344" s="294"/>
      <c r="AK344" s="294"/>
      <c r="AL344" s="294"/>
      <c r="AM344" s="294"/>
      <c r="AN344" s="294"/>
      <c r="AO344" s="294"/>
      <c r="AP344" s="294"/>
      <c r="AQ344" s="294"/>
      <c r="AR344" s="294"/>
      <c r="AS344" s="294"/>
      <c r="AT344" s="294"/>
      <c r="AU344" s="294"/>
      <c r="AV344" s="294"/>
      <c r="AW344" s="294"/>
      <c r="AX344" s="294"/>
      <c r="AY344" s="294"/>
      <c r="AZ344" s="294"/>
      <c r="BA344" s="294"/>
      <c r="BB344" s="294"/>
      <c r="BC344" s="294"/>
      <c r="BD344" s="294"/>
      <c r="BE344" s="294"/>
      <c r="BF344" s="294"/>
      <c r="BG344" s="294"/>
      <c r="BH344" s="294"/>
      <c r="BI344" s="327"/>
      <c r="BJ344" s="327"/>
      <c r="BK344" s="327"/>
      <c r="BL344" s="327"/>
      <c r="BM344" s="327"/>
      <c r="BN344" s="327"/>
      <c r="BO344" s="327"/>
      <c r="BP344" s="327"/>
      <c r="BQ344" s="327"/>
      <c r="BR344" s="327"/>
      <c r="BS344" s="327"/>
      <c r="BT344" s="327"/>
    </row>
    <row r="345" spans="19:72" s="357" customFormat="1">
      <c r="S345" s="294"/>
      <c r="T345" s="294"/>
      <c r="U345" s="294"/>
      <c r="V345" s="294"/>
      <c r="W345" s="323"/>
      <c r="X345" s="323"/>
      <c r="Y345" s="323"/>
      <c r="Z345" s="323"/>
      <c r="AA345" s="294"/>
      <c r="AB345" s="294"/>
      <c r="AC345" s="294"/>
      <c r="AD345" s="294"/>
      <c r="AE345" s="294"/>
      <c r="AF345" s="294"/>
      <c r="AG345" s="294"/>
      <c r="AH345" s="294"/>
      <c r="AI345" s="294"/>
      <c r="AJ345" s="294"/>
      <c r="AK345" s="294"/>
      <c r="AL345" s="294"/>
      <c r="AM345" s="294"/>
      <c r="AN345" s="294"/>
      <c r="AO345" s="294"/>
      <c r="AP345" s="294"/>
      <c r="AQ345" s="294"/>
      <c r="AR345" s="294"/>
      <c r="AS345" s="294"/>
      <c r="AT345" s="294"/>
      <c r="AU345" s="294"/>
      <c r="AV345" s="294"/>
      <c r="AW345" s="294"/>
      <c r="AX345" s="294"/>
      <c r="AY345" s="294"/>
      <c r="AZ345" s="294"/>
      <c r="BA345" s="294"/>
      <c r="BB345" s="294"/>
      <c r="BC345" s="294"/>
      <c r="BD345" s="294"/>
      <c r="BE345" s="294"/>
      <c r="BF345" s="294"/>
      <c r="BG345" s="294"/>
      <c r="BH345" s="294"/>
      <c r="BI345" s="327"/>
      <c r="BJ345" s="327"/>
      <c r="BK345" s="327"/>
      <c r="BL345" s="327"/>
      <c r="BM345" s="327"/>
      <c r="BN345" s="327"/>
      <c r="BO345" s="327"/>
      <c r="BP345" s="327"/>
      <c r="BQ345" s="327"/>
      <c r="BR345" s="327"/>
      <c r="BS345" s="327"/>
      <c r="BT345" s="327"/>
    </row>
    <row r="346" spans="19:72" s="357" customFormat="1">
      <c r="S346" s="294"/>
      <c r="T346" s="294"/>
      <c r="U346" s="294"/>
      <c r="V346" s="294"/>
      <c r="W346" s="323"/>
      <c r="X346" s="323"/>
      <c r="Y346" s="323"/>
      <c r="Z346" s="323"/>
      <c r="AA346" s="294"/>
      <c r="AB346" s="294"/>
      <c r="AC346" s="294"/>
      <c r="AD346" s="294"/>
      <c r="AE346" s="294"/>
      <c r="AF346" s="294"/>
      <c r="AG346" s="294"/>
      <c r="AH346" s="294"/>
      <c r="AI346" s="294"/>
      <c r="AJ346" s="294"/>
      <c r="AK346" s="294"/>
      <c r="AL346" s="294"/>
      <c r="AM346" s="294"/>
      <c r="AN346" s="294"/>
      <c r="AO346" s="294"/>
      <c r="AP346" s="294"/>
      <c r="AQ346" s="294"/>
      <c r="AR346" s="294"/>
      <c r="AS346" s="294"/>
      <c r="AT346" s="294"/>
      <c r="AU346" s="294"/>
      <c r="AV346" s="294"/>
      <c r="AW346" s="294"/>
      <c r="AX346" s="294"/>
      <c r="AY346" s="294"/>
      <c r="AZ346" s="294"/>
      <c r="BA346" s="294"/>
      <c r="BB346" s="294"/>
      <c r="BC346" s="294"/>
      <c r="BD346" s="294"/>
      <c r="BE346" s="294"/>
      <c r="BF346" s="294"/>
      <c r="BG346" s="294"/>
      <c r="BH346" s="294"/>
      <c r="BI346" s="327"/>
      <c r="BJ346" s="327"/>
      <c r="BK346" s="327"/>
      <c r="BL346" s="327"/>
      <c r="BM346" s="327"/>
      <c r="BN346" s="327"/>
      <c r="BO346" s="327"/>
      <c r="BP346" s="327"/>
      <c r="BQ346" s="327"/>
      <c r="BR346" s="327"/>
      <c r="BS346" s="327"/>
      <c r="BT346" s="327"/>
    </row>
    <row r="347" spans="19:72" s="357" customFormat="1">
      <c r="S347" s="294"/>
      <c r="T347" s="294"/>
      <c r="U347" s="294"/>
      <c r="V347" s="294"/>
      <c r="W347" s="323"/>
      <c r="X347" s="323"/>
      <c r="Y347" s="323"/>
      <c r="Z347" s="323"/>
      <c r="AA347" s="294"/>
      <c r="AB347" s="294"/>
      <c r="AC347" s="294"/>
      <c r="AD347" s="294"/>
      <c r="AE347" s="294"/>
      <c r="AF347" s="294"/>
      <c r="AG347" s="294"/>
      <c r="AH347" s="294"/>
      <c r="AI347" s="294"/>
      <c r="AJ347" s="294"/>
      <c r="AK347" s="294"/>
      <c r="AL347" s="294"/>
      <c r="AM347" s="294"/>
      <c r="AN347" s="294"/>
      <c r="AO347" s="294"/>
      <c r="AP347" s="294"/>
      <c r="AQ347" s="294"/>
      <c r="AR347" s="294"/>
      <c r="AS347" s="294"/>
      <c r="AT347" s="294"/>
      <c r="AU347" s="294"/>
      <c r="AV347" s="294"/>
      <c r="AW347" s="294"/>
      <c r="AX347" s="294"/>
      <c r="AY347" s="294"/>
      <c r="AZ347" s="294"/>
      <c r="BA347" s="294"/>
      <c r="BB347" s="294"/>
      <c r="BC347" s="294"/>
      <c r="BD347" s="294"/>
      <c r="BE347" s="294"/>
      <c r="BF347" s="294"/>
      <c r="BG347" s="294"/>
      <c r="BH347" s="294"/>
      <c r="BI347" s="327"/>
      <c r="BJ347" s="327"/>
      <c r="BK347" s="327"/>
      <c r="BL347" s="327"/>
      <c r="BM347" s="327"/>
      <c r="BN347" s="327"/>
      <c r="BO347" s="327"/>
      <c r="BP347" s="327"/>
      <c r="BQ347" s="327"/>
      <c r="BR347" s="327"/>
      <c r="BS347" s="327"/>
      <c r="BT347" s="327"/>
    </row>
    <row r="348" spans="19:72" s="357" customFormat="1">
      <c r="S348" s="294"/>
      <c r="T348" s="294"/>
      <c r="U348" s="294"/>
      <c r="V348" s="294"/>
      <c r="W348" s="323"/>
      <c r="X348" s="323"/>
      <c r="Y348" s="323"/>
      <c r="Z348" s="323"/>
      <c r="AA348" s="294"/>
      <c r="AB348" s="294"/>
      <c r="AC348" s="294"/>
      <c r="AD348" s="294"/>
      <c r="AE348" s="294"/>
      <c r="AF348" s="294"/>
      <c r="AG348" s="294"/>
      <c r="AH348" s="294"/>
      <c r="AI348" s="294"/>
      <c r="AJ348" s="294"/>
      <c r="AK348" s="294"/>
      <c r="AL348" s="294"/>
      <c r="AM348" s="294"/>
      <c r="AN348" s="294"/>
      <c r="AO348" s="294"/>
      <c r="AP348" s="294"/>
      <c r="AQ348" s="294"/>
      <c r="AR348" s="294"/>
      <c r="AS348" s="294"/>
      <c r="AT348" s="294"/>
      <c r="AU348" s="294"/>
      <c r="AV348" s="294"/>
      <c r="AW348" s="294"/>
      <c r="AX348" s="294"/>
      <c r="AY348" s="294"/>
      <c r="AZ348" s="294"/>
      <c r="BA348" s="294"/>
      <c r="BB348" s="294"/>
      <c r="BC348" s="294"/>
      <c r="BD348" s="294"/>
      <c r="BE348" s="294"/>
      <c r="BF348" s="294"/>
      <c r="BG348" s="294"/>
      <c r="BH348" s="294"/>
      <c r="BI348" s="327"/>
      <c r="BJ348" s="327"/>
      <c r="BK348" s="327"/>
      <c r="BL348" s="327"/>
      <c r="BM348" s="327"/>
      <c r="BN348" s="327"/>
      <c r="BO348" s="327"/>
      <c r="BP348" s="327"/>
      <c r="BQ348" s="327"/>
      <c r="BR348" s="327"/>
      <c r="BS348" s="327"/>
      <c r="BT348" s="327"/>
    </row>
    <row r="349" spans="19:72" s="357" customFormat="1">
      <c r="S349" s="294"/>
      <c r="T349" s="294"/>
      <c r="U349" s="294"/>
      <c r="V349" s="294"/>
      <c r="W349" s="323"/>
      <c r="X349" s="323"/>
      <c r="Y349" s="323"/>
      <c r="Z349" s="323"/>
      <c r="AA349" s="294"/>
      <c r="AB349" s="294"/>
      <c r="AC349" s="294"/>
      <c r="AD349" s="294"/>
      <c r="AE349" s="294"/>
      <c r="AF349" s="294"/>
      <c r="AG349" s="294"/>
      <c r="AH349" s="294"/>
      <c r="AI349" s="294"/>
      <c r="AJ349" s="294"/>
      <c r="AK349" s="294"/>
      <c r="AL349" s="294"/>
      <c r="AM349" s="294"/>
      <c r="AN349" s="294"/>
      <c r="AO349" s="294"/>
      <c r="AP349" s="294"/>
      <c r="AQ349" s="294"/>
      <c r="AR349" s="294"/>
      <c r="AS349" s="294"/>
      <c r="AT349" s="294"/>
      <c r="AU349" s="294"/>
      <c r="AV349" s="294"/>
      <c r="AW349" s="294"/>
      <c r="AX349" s="294"/>
      <c r="AY349" s="294"/>
      <c r="AZ349" s="294"/>
      <c r="BA349" s="294"/>
      <c r="BB349" s="294"/>
      <c r="BC349" s="294"/>
      <c r="BD349" s="294"/>
      <c r="BE349" s="294"/>
      <c r="BF349" s="294"/>
      <c r="BG349" s="294"/>
      <c r="BH349" s="294"/>
      <c r="BI349" s="327"/>
      <c r="BJ349" s="327"/>
      <c r="BK349" s="327"/>
      <c r="BL349" s="327"/>
      <c r="BM349" s="327"/>
      <c r="BN349" s="327"/>
      <c r="BO349" s="327"/>
      <c r="BP349" s="327"/>
      <c r="BQ349" s="327"/>
      <c r="BR349" s="327"/>
      <c r="BS349" s="327"/>
      <c r="BT349" s="327"/>
    </row>
    <row r="350" spans="19:72" s="357" customFormat="1">
      <c r="S350" s="294"/>
      <c r="T350" s="294"/>
      <c r="U350" s="294"/>
      <c r="V350" s="294"/>
      <c r="W350" s="323"/>
      <c r="X350" s="323"/>
      <c r="Y350" s="323"/>
      <c r="Z350" s="323"/>
      <c r="AA350" s="294"/>
      <c r="AB350" s="294"/>
      <c r="AC350" s="294"/>
      <c r="AD350" s="294"/>
      <c r="AE350" s="294"/>
      <c r="AF350" s="294"/>
      <c r="AG350" s="294"/>
      <c r="AH350" s="294"/>
      <c r="AI350" s="294"/>
      <c r="AJ350" s="294"/>
      <c r="AK350" s="294"/>
      <c r="AL350" s="294"/>
      <c r="AM350" s="294"/>
      <c r="AN350" s="294"/>
      <c r="AO350" s="294"/>
      <c r="AP350" s="294"/>
      <c r="AQ350" s="294"/>
      <c r="AR350" s="294"/>
      <c r="AS350" s="294"/>
      <c r="AT350" s="294"/>
      <c r="AU350" s="294"/>
      <c r="AV350" s="294"/>
      <c r="AW350" s="294"/>
      <c r="AX350" s="294"/>
      <c r="AY350" s="294"/>
      <c r="AZ350" s="294"/>
      <c r="BA350" s="294"/>
      <c r="BB350" s="294"/>
      <c r="BC350" s="294"/>
      <c r="BD350" s="294"/>
      <c r="BE350" s="294"/>
      <c r="BF350" s="294"/>
      <c r="BG350" s="294"/>
      <c r="BH350" s="294"/>
      <c r="BI350" s="327"/>
      <c r="BJ350" s="327"/>
      <c r="BK350" s="327"/>
      <c r="BL350" s="327"/>
      <c r="BM350" s="327"/>
      <c r="BN350" s="327"/>
      <c r="BO350" s="327"/>
      <c r="BP350" s="327"/>
      <c r="BQ350" s="327"/>
      <c r="BR350" s="327"/>
      <c r="BS350" s="327"/>
      <c r="BT350" s="327"/>
    </row>
    <row r="351" spans="19:72" s="357" customFormat="1">
      <c r="S351" s="294"/>
      <c r="T351" s="294"/>
      <c r="U351" s="294"/>
      <c r="V351" s="294"/>
      <c r="W351" s="323"/>
      <c r="X351" s="323"/>
      <c r="Y351" s="323"/>
      <c r="Z351" s="323"/>
      <c r="AA351" s="294"/>
      <c r="AB351" s="294"/>
      <c r="AC351" s="294"/>
      <c r="AD351" s="294"/>
      <c r="AE351" s="294"/>
      <c r="AF351" s="294"/>
      <c r="AG351" s="294"/>
      <c r="AH351" s="294"/>
      <c r="AI351" s="294"/>
      <c r="AJ351" s="294"/>
      <c r="AK351" s="294"/>
      <c r="AL351" s="294"/>
      <c r="AM351" s="294"/>
      <c r="AN351" s="294"/>
      <c r="AO351" s="294"/>
      <c r="AP351" s="294"/>
      <c r="AQ351" s="294"/>
      <c r="AR351" s="294"/>
      <c r="AS351" s="294"/>
      <c r="AT351" s="294"/>
      <c r="AU351" s="294"/>
      <c r="AV351" s="294"/>
      <c r="AW351" s="294"/>
      <c r="AX351" s="294"/>
      <c r="AY351" s="294"/>
      <c r="AZ351" s="294"/>
      <c r="BA351" s="294"/>
      <c r="BB351" s="294"/>
      <c r="BC351" s="294"/>
      <c r="BD351" s="294"/>
      <c r="BE351" s="294"/>
      <c r="BF351" s="294"/>
      <c r="BG351" s="294"/>
      <c r="BH351" s="294"/>
      <c r="BI351" s="327"/>
      <c r="BJ351" s="327"/>
      <c r="BK351" s="327"/>
      <c r="BL351" s="327"/>
      <c r="BM351" s="327"/>
      <c r="BN351" s="327"/>
      <c r="BO351" s="327"/>
      <c r="BP351" s="327"/>
      <c r="BQ351" s="327"/>
      <c r="BR351" s="327"/>
      <c r="BS351" s="327"/>
      <c r="BT351" s="327"/>
    </row>
    <row r="352" spans="19:72" s="357" customFormat="1">
      <c r="S352" s="294"/>
      <c r="T352" s="294"/>
      <c r="U352" s="294"/>
      <c r="V352" s="294"/>
      <c r="W352" s="323"/>
      <c r="X352" s="323"/>
      <c r="Y352" s="323"/>
      <c r="Z352" s="323"/>
      <c r="AA352" s="294"/>
      <c r="AB352" s="294"/>
      <c r="AC352" s="294"/>
      <c r="AD352" s="294"/>
      <c r="AE352" s="294"/>
      <c r="AF352" s="294"/>
      <c r="AG352" s="294"/>
      <c r="AH352" s="294"/>
      <c r="AI352" s="294"/>
      <c r="AJ352" s="294"/>
      <c r="AK352" s="294"/>
      <c r="AL352" s="294"/>
      <c r="AM352" s="294"/>
      <c r="AN352" s="294"/>
      <c r="AO352" s="294"/>
      <c r="AP352" s="294"/>
      <c r="AQ352" s="294"/>
      <c r="AR352" s="294"/>
      <c r="AS352" s="294"/>
      <c r="AT352" s="294"/>
      <c r="AU352" s="294"/>
      <c r="AV352" s="294"/>
      <c r="AW352" s="294"/>
      <c r="AX352" s="294"/>
      <c r="AY352" s="294"/>
      <c r="AZ352" s="294"/>
      <c r="BA352" s="294"/>
      <c r="BB352" s="294"/>
      <c r="BC352" s="294"/>
      <c r="BD352" s="294"/>
      <c r="BE352" s="294"/>
      <c r="BF352" s="294"/>
      <c r="BG352" s="294"/>
      <c r="BH352" s="294"/>
      <c r="BI352" s="327"/>
      <c r="BJ352" s="327"/>
      <c r="BK352" s="327"/>
      <c r="BL352" s="327"/>
      <c r="BM352" s="327"/>
      <c r="BN352" s="327"/>
      <c r="BO352" s="327"/>
      <c r="BP352" s="327"/>
      <c r="BQ352" s="327"/>
      <c r="BR352" s="327"/>
      <c r="BS352" s="327"/>
      <c r="BT352" s="327"/>
    </row>
    <row r="353" spans="19:72" s="357" customFormat="1">
      <c r="S353" s="294"/>
      <c r="T353" s="294"/>
      <c r="U353" s="294"/>
      <c r="V353" s="294"/>
      <c r="W353" s="323"/>
      <c r="X353" s="323"/>
      <c r="Y353" s="323"/>
      <c r="Z353" s="323"/>
      <c r="AA353" s="294"/>
      <c r="AB353" s="294"/>
      <c r="AC353" s="294"/>
      <c r="AD353" s="294"/>
      <c r="AE353" s="294"/>
      <c r="AF353" s="294"/>
      <c r="AG353" s="294"/>
      <c r="AH353" s="294"/>
      <c r="AI353" s="294"/>
      <c r="AJ353" s="294"/>
      <c r="AK353" s="294"/>
      <c r="AL353" s="294"/>
      <c r="AM353" s="294"/>
      <c r="AN353" s="294"/>
      <c r="AO353" s="294"/>
      <c r="AP353" s="294"/>
      <c r="AQ353" s="294"/>
      <c r="AR353" s="294"/>
      <c r="AS353" s="294"/>
      <c r="AT353" s="294"/>
      <c r="AU353" s="294"/>
      <c r="AV353" s="294"/>
      <c r="AW353" s="294"/>
      <c r="AX353" s="294"/>
      <c r="AY353" s="294"/>
      <c r="AZ353" s="294"/>
      <c r="BA353" s="294"/>
      <c r="BB353" s="294"/>
      <c r="BC353" s="294"/>
      <c r="BD353" s="294"/>
      <c r="BE353" s="294"/>
      <c r="BF353" s="294"/>
      <c r="BG353" s="294"/>
      <c r="BH353" s="294"/>
      <c r="BI353" s="327"/>
      <c r="BJ353" s="327"/>
      <c r="BK353" s="327"/>
      <c r="BL353" s="327"/>
      <c r="BM353" s="327"/>
      <c r="BN353" s="327"/>
      <c r="BO353" s="327"/>
      <c r="BP353" s="327"/>
      <c r="BQ353" s="327"/>
      <c r="BR353" s="327"/>
      <c r="BS353" s="327"/>
      <c r="BT353" s="327"/>
    </row>
    <row r="354" spans="19:72" s="357" customFormat="1">
      <c r="S354" s="294"/>
      <c r="T354" s="294"/>
      <c r="U354" s="294"/>
      <c r="V354" s="294"/>
      <c r="W354" s="323"/>
      <c r="X354" s="323"/>
      <c r="Y354" s="323"/>
      <c r="Z354" s="323"/>
      <c r="AA354" s="294"/>
      <c r="AB354" s="294"/>
      <c r="AC354" s="294"/>
      <c r="AD354" s="294"/>
      <c r="AE354" s="294"/>
      <c r="AF354" s="294"/>
      <c r="AG354" s="294"/>
      <c r="AH354" s="294"/>
      <c r="AI354" s="294"/>
      <c r="AJ354" s="294"/>
      <c r="AK354" s="294"/>
      <c r="AL354" s="294"/>
      <c r="AM354" s="294"/>
      <c r="AN354" s="294"/>
      <c r="AO354" s="294"/>
      <c r="AP354" s="294"/>
      <c r="AQ354" s="294"/>
      <c r="AR354" s="294"/>
      <c r="AS354" s="294"/>
      <c r="AT354" s="294"/>
      <c r="AU354" s="294"/>
      <c r="AV354" s="294"/>
      <c r="AW354" s="294"/>
      <c r="AX354" s="294"/>
      <c r="AY354" s="294"/>
      <c r="AZ354" s="294"/>
      <c r="BA354" s="294"/>
      <c r="BB354" s="294"/>
      <c r="BC354" s="294"/>
      <c r="BD354" s="294"/>
      <c r="BE354" s="294"/>
      <c r="BF354" s="294"/>
      <c r="BG354" s="294"/>
      <c r="BH354" s="294"/>
      <c r="BI354" s="327"/>
      <c r="BJ354" s="327"/>
      <c r="BK354" s="327"/>
      <c r="BL354" s="327"/>
      <c r="BM354" s="327"/>
      <c r="BN354" s="327"/>
      <c r="BO354" s="327"/>
      <c r="BP354" s="327"/>
      <c r="BQ354" s="327"/>
      <c r="BR354" s="327"/>
      <c r="BS354" s="327"/>
      <c r="BT354" s="327"/>
    </row>
    <row r="355" spans="19:72" s="357" customFormat="1">
      <c r="S355" s="294"/>
      <c r="T355" s="294"/>
      <c r="U355" s="294"/>
      <c r="V355" s="294"/>
      <c r="W355" s="323"/>
      <c r="X355" s="323"/>
      <c r="Y355" s="323"/>
      <c r="Z355" s="323"/>
      <c r="AA355" s="294"/>
      <c r="AB355" s="294"/>
      <c r="AC355" s="294"/>
      <c r="AD355" s="294"/>
      <c r="AE355" s="294"/>
      <c r="AF355" s="294"/>
      <c r="AG355" s="294"/>
      <c r="AH355" s="294"/>
      <c r="AI355" s="294"/>
      <c r="AJ355" s="294"/>
      <c r="AK355" s="294"/>
      <c r="AL355" s="294"/>
      <c r="AM355" s="294"/>
      <c r="AN355" s="294"/>
      <c r="AO355" s="294"/>
      <c r="AP355" s="294"/>
      <c r="AQ355" s="294"/>
      <c r="AR355" s="294"/>
      <c r="AS355" s="294"/>
      <c r="AT355" s="294"/>
      <c r="AU355" s="294"/>
      <c r="AV355" s="294"/>
      <c r="AW355" s="294"/>
      <c r="AX355" s="294"/>
      <c r="AY355" s="294"/>
      <c r="AZ355" s="294"/>
      <c r="BA355" s="294"/>
      <c r="BB355" s="294"/>
      <c r="BC355" s="294"/>
      <c r="BD355" s="294"/>
      <c r="BE355" s="294"/>
      <c r="BF355" s="294"/>
      <c r="BG355" s="294"/>
      <c r="BH355" s="294"/>
      <c r="BI355" s="327"/>
      <c r="BJ355" s="327"/>
      <c r="BK355" s="327"/>
      <c r="BL355" s="327"/>
      <c r="BM355" s="327"/>
      <c r="BN355" s="327"/>
      <c r="BO355" s="327"/>
      <c r="BP355" s="327"/>
      <c r="BQ355" s="327"/>
      <c r="BR355" s="327"/>
      <c r="BS355" s="327"/>
      <c r="BT355" s="327"/>
    </row>
    <row r="356" spans="19:72" s="357" customFormat="1">
      <c r="S356" s="294"/>
      <c r="T356" s="294"/>
      <c r="U356" s="294"/>
      <c r="V356" s="294"/>
      <c r="W356" s="323"/>
      <c r="X356" s="323"/>
      <c r="Y356" s="323"/>
      <c r="Z356" s="323"/>
      <c r="AA356" s="294"/>
      <c r="AB356" s="294"/>
      <c r="AC356" s="294"/>
      <c r="AD356" s="294"/>
      <c r="AE356" s="294"/>
      <c r="AF356" s="294"/>
      <c r="AG356" s="294"/>
      <c r="AH356" s="294"/>
      <c r="AI356" s="294"/>
      <c r="AJ356" s="294"/>
      <c r="AK356" s="294"/>
      <c r="AL356" s="294"/>
      <c r="AM356" s="294"/>
      <c r="AN356" s="294"/>
      <c r="AO356" s="294"/>
      <c r="AP356" s="294"/>
      <c r="AQ356" s="294"/>
      <c r="AR356" s="294"/>
      <c r="AS356" s="294"/>
      <c r="AT356" s="294"/>
      <c r="AU356" s="294"/>
      <c r="AV356" s="294"/>
      <c r="AW356" s="294"/>
      <c r="AX356" s="294"/>
      <c r="AY356" s="294"/>
      <c r="AZ356" s="294"/>
      <c r="BA356" s="294"/>
      <c r="BB356" s="294"/>
      <c r="BC356" s="294"/>
      <c r="BD356" s="294"/>
      <c r="BE356" s="294"/>
      <c r="BF356" s="294"/>
      <c r="BG356" s="294"/>
      <c r="BH356" s="294"/>
      <c r="BI356" s="327"/>
      <c r="BJ356" s="327"/>
      <c r="BK356" s="327"/>
      <c r="BL356" s="327"/>
      <c r="BM356" s="327"/>
      <c r="BN356" s="327"/>
      <c r="BO356" s="327"/>
      <c r="BP356" s="327"/>
      <c r="BQ356" s="327"/>
      <c r="BR356" s="327"/>
      <c r="BS356" s="327"/>
      <c r="BT356" s="327"/>
    </row>
    <row r="357" spans="19:72" s="357" customFormat="1">
      <c r="S357" s="294"/>
      <c r="T357" s="294"/>
      <c r="U357" s="294"/>
      <c r="V357" s="294"/>
      <c r="W357" s="323"/>
      <c r="X357" s="323"/>
      <c r="Y357" s="323"/>
      <c r="Z357" s="323"/>
      <c r="AA357" s="294"/>
      <c r="AB357" s="294"/>
      <c r="AC357" s="294"/>
      <c r="AD357" s="294"/>
      <c r="AE357" s="294"/>
      <c r="AF357" s="294"/>
      <c r="AG357" s="294"/>
      <c r="AH357" s="294"/>
      <c r="AI357" s="294"/>
      <c r="AJ357" s="294"/>
      <c r="AK357" s="294"/>
      <c r="AL357" s="294"/>
      <c r="AM357" s="294"/>
      <c r="AN357" s="294"/>
      <c r="AO357" s="294"/>
      <c r="AP357" s="294"/>
      <c r="AQ357" s="294"/>
      <c r="AR357" s="294"/>
      <c r="AS357" s="294"/>
      <c r="AT357" s="294"/>
      <c r="AU357" s="294"/>
      <c r="AV357" s="294"/>
      <c r="AW357" s="294"/>
      <c r="AX357" s="294"/>
      <c r="AY357" s="294"/>
      <c r="AZ357" s="294"/>
      <c r="BA357" s="294"/>
      <c r="BB357" s="294"/>
      <c r="BC357" s="294"/>
      <c r="BD357" s="294"/>
      <c r="BE357" s="294"/>
      <c r="BF357" s="294"/>
      <c r="BG357" s="294"/>
      <c r="BH357" s="294"/>
      <c r="BI357" s="327"/>
      <c r="BJ357" s="327"/>
      <c r="BK357" s="327"/>
      <c r="BL357" s="327"/>
      <c r="BM357" s="327"/>
      <c r="BN357" s="327"/>
      <c r="BO357" s="327"/>
      <c r="BP357" s="327"/>
      <c r="BQ357" s="327"/>
      <c r="BR357" s="327"/>
      <c r="BS357" s="327"/>
      <c r="BT357" s="327"/>
    </row>
    <row r="358" spans="19:72" s="357" customFormat="1">
      <c r="S358" s="294"/>
      <c r="T358" s="294"/>
      <c r="U358" s="294"/>
      <c r="V358" s="294"/>
      <c r="W358" s="323"/>
      <c r="X358" s="323"/>
      <c r="Y358" s="323"/>
      <c r="Z358" s="323"/>
      <c r="AA358" s="294"/>
      <c r="AB358" s="294"/>
      <c r="AC358" s="294"/>
      <c r="AD358" s="294"/>
      <c r="AE358" s="294"/>
      <c r="AF358" s="294"/>
      <c r="AG358" s="294"/>
      <c r="AH358" s="294"/>
      <c r="AI358" s="294"/>
      <c r="AJ358" s="294"/>
      <c r="AK358" s="294"/>
      <c r="AL358" s="294"/>
      <c r="AM358" s="294"/>
      <c r="AN358" s="294"/>
      <c r="AO358" s="294"/>
      <c r="AP358" s="294"/>
      <c r="AQ358" s="294"/>
      <c r="AR358" s="294"/>
      <c r="AS358" s="294"/>
      <c r="AT358" s="294"/>
      <c r="AU358" s="294"/>
      <c r="AV358" s="294"/>
      <c r="AW358" s="294"/>
      <c r="AX358" s="294"/>
      <c r="AY358" s="294"/>
      <c r="AZ358" s="294"/>
      <c r="BA358" s="294"/>
      <c r="BB358" s="294"/>
      <c r="BC358" s="294"/>
      <c r="BD358" s="294"/>
      <c r="BE358" s="294"/>
      <c r="BF358" s="294"/>
      <c r="BG358" s="294"/>
      <c r="BH358" s="294"/>
      <c r="BI358" s="327"/>
      <c r="BJ358" s="327"/>
      <c r="BK358" s="327"/>
      <c r="BL358" s="327"/>
      <c r="BM358" s="327"/>
      <c r="BN358" s="327"/>
      <c r="BO358" s="327"/>
      <c r="BP358" s="327"/>
      <c r="BQ358" s="327"/>
      <c r="BR358" s="327"/>
      <c r="BS358" s="327"/>
      <c r="BT358" s="327"/>
    </row>
    <row r="359" spans="19:72" s="357" customFormat="1">
      <c r="S359" s="294"/>
      <c r="T359" s="294"/>
      <c r="U359" s="294"/>
      <c r="V359" s="294"/>
      <c r="W359" s="323"/>
      <c r="X359" s="323"/>
      <c r="Y359" s="323"/>
      <c r="Z359" s="323"/>
      <c r="AA359" s="294"/>
      <c r="AB359" s="294"/>
      <c r="AC359" s="294"/>
      <c r="AD359" s="294"/>
      <c r="AE359" s="294"/>
      <c r="AF359" s="294"/>
      <c r="AG359" s="294"/>
      <c r="AH359" s="294"/>
      <c r="AI359" s="294"/>
      <c r="AJ359" s="294"/>
      <c r="AK359" s="294"/>
      <c r="AL359" s="294"/>
      <c r="AM359" s="294"/>
      <c r="AN359" s="294"/>
      <c r="AO359" s="294"/>
      <c r="AP359" s="294"/>
      <c r="AQ359" s="294"/>
      <c r="AR359" s="294"/>
      <c r="AS359" s="294"/>
      <c r="AT359" s="294"/>
      <c r="AU359" s="294"/>
      <c r="AV359" s="294"/>
      <c r="AW359" s="294"/>
      <c r="AX359" s="294"/>
      <c r="AY359" s="294"/>
      <c r="AZ359" s="294"/>
      <c r="BA359" s="294"/>
      <c r="BB359" s="294"/>
      <c r="BC359" s="294"/>
      <c r="BD359" s="294"/>
      <c r="BE359" s="294"/>
      <c r="BF359" s="294"/>
      <c r="BG359" s="294"/>
      <c r="BH359" s="294"/>
      <c r="BI359" s="327"/>
      <c r="BJ359" s="327"/>
      <c r="BK359" s="327"/>
      <c r="BL359" s="327"/>
      <c r="BM359" s="327"/>
      <c r="BN359" s="327"/>
      <c r="BO359" s="327"/>
      <c r="BP359" s="327"/>
      <c r="BQ359" s="327"/>
      <c r="BR359" s="327"/>
      <c r="BS359" s="327"/>
      <c r="BT359" s="327"/>
    </row>
    <row r="360" spans="19:72" s="357" customFormat="1">
      <c r="S360" s="294"/>
      <c r="T360" s="294"/>
      <c r="U360" s="294"/>
      <c r="V360" s="294"/>
      <c r="W360" s="323"/>
      <c r="X360" s="323"/>
      <c r="Y360" s="323"/>
      <c r="Z360" s="323"/>
      <c r="AA360" s="294"/>
      <c r="AB360" s="294"/>
      <c r="AC360" s="294"/>
      <c r="AD360" s="294"/>
      <c r="AE360" s="294"/>
      <c r="AF360" s="294"/>
      <c r="AG360" s="294"/>
      <c r="AH360" s="294"/>
      <c r="AI360" s="294"/>
      <c r="AJ360" s="294"/>
      <c r="AK360" s="294"/>
      <c r="AL360" s="294"/>
      <c r="AM360" s="294"/>
      <c r="AN360" s="294"/>
      <c r="AO360" s="294"/>
      <c r="AP360" s="294"/>
      <c r="AQ360" s="294"/>
      <c r="AR360" s="294"/>
      <c r="AS360" s="294"/>
      <c r="AT360" s="294"/>
      <c r="AU360" s="294"/>
      <c r="AV360" s="294"/>
      <c r="AW360" s="294"/>
      <c r="AX360" s="294"/>
      <c r="AY360" s="294"/>
      <c r="AZ360" s="294"/>
      <c r="BA360" s="294"/>
      <c r="BB360" s="294"/>
      <c r="BC360" s="294"/>
      <c r="BD360" s="294"/>
      <c r="BE360" s="294"/>
      <c r="BF360" s="294"/>
      <c r="BG360" s="294"/>
      <c r="BH360" s="294"/>
      <c r="BI360" s="327"/>
      <c r="BJ360" s="327"/>
      <c r="BK360" s="327"/>
      <c r="BL360" s="327"/>
      <c r="BM360" s="327"/>
      <c r="BN360" s="327"/>
      <c r="BO360" s="327"/>
      <c r="BP360" s="327"/>
      <c r="BQ360" s="327"/>
      <c r="BR360" s="327"/>
      <c r="BS360" s="327"/>
      <c r="BT360" s="327"/>
    </row>
    <row r="361" spans="19:72" s="357" customFormat="1">
      <c r="S361" s="294"/>
      <c r="T361" s="294"/>
      <c r="U361" s="294"/>
      <c r="V361" s="294"/>
      <c r="W361" s="323"/>
      <c r="X361" s="323"/>
      <c r="Y361" s="323"/>
      <c r="Z361" s="323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327"/>
      <c r="BJ361" s="327"/>
      <c r="BK361" s="327"/>
      <c r="BL361" s="327"/>
      <c r="BM361" s="327"/>
      <c r="BN361" s="327"/>
      <c r="BO361" s="327"/>
      <c r="BP361" s="327"/>
      <c r="BQ361" s="327"/>
      <c r="BR361" s="327"/>
      <c r="BS361" s="327"/>
      <c r="BT361" s="327"/>
    </row>
    <row r="362" spans="19:72" s="357" customFormat="1">
      <c r="S362" s="294"/>
      <c r="T362" s="294"/>
      <c r="U362" s="294"/>
      <c r="V362" s="294"/>
      <c r="W362" s="323"/>
      <c r="X362" s="323"/>
      <c r="Y362" s="323"/>
      <c r="Z362" s="323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327"/>
      <c r="BJ362" s="327"/>
      <c r="BK362" s="327"/>
      <c r="BL362" s="327"/>
      <c r="BM362" s="327"/>
      <c r="BN362" s="327"/>
      <c r="BO362" s="327"/>
      <c r="BP362" s="327"/>
      <c r="BQ362" s="327"/>
      <c r="BR362" s="327"/>
      <c r="BS362" s="327"/>
      <c r="BT362" s="327"/>
    </row>
    <row r="363" spans="19:72" s="357" customFormat="1">
      <c r="S363" s="294"/>
      <c r="T363" s="294"/>
      <c r="U363" s="294"/>
      <c r="V363" s="294"/>
      <c r="W363" s="323"/>
      <c r="X363" s="323"/>
      <c r="Y363" s="323"/>
      <c r="Z363" s="323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327"/>
      <c r="BJ363" s="327"/>
      <c r="BK363" s="327"/>
      <c r="BL363" s="327"/>
      <c r="BM363" s="327"/>
      <c r="BN363" s="327"/>
      <c r="BO363" s="327"/>
      <c r="BP363" s="327"/>
      <c r="BQ363" s="327"/>
      <c r="BR363" s="327"/>
      <c r="BS363" s="327"/>
      <c r="BT363" s="327"/>
    </row>
    <row r="364" spans="19:72" s="357" customFormat="1">
      <c r="S364" s="294"/>
      <c r="T364" s="294"/>
      <c r="U364" s="294"/>
      <c r="V364" s="294"/>
      <c r="W364" s="323"/>
      <c r="X364" s="323"/>
      <c r="Y364" s="323"/>
      <c r="Z364" s="323"/>
      <c r="AA364" s="294"/>
      <c r="AB364" s="294"/>
      <c r="AC364" s="294"/>
      <c r="AD364" s="294"/>
      <c r="AE364" s="294"/>
      <c r="AF364" s="294"/>
      <c r="AG364" s="294"/>
      <c r="AH364" s="294"/>
      <c r="AI364" s="294"/>
      <c r="AJ364" s="294"/>
      <c r="AK364" s="294"/>
      <c r="AL364" s="294"/>
      <c r="AM364" s="294"/>
      <c r="AN364" s="294"/>
      <c r="AO364" s="294"/>
      <c r="AP364" s="294"/>
      <c r="AQ364" s="294"/>
      <c r="AR364" s="294"/>
      <c r="AS364" s="294"/>
      <c r="AT364" s="294"/>
      <c r="AU364" s="294"/>
      <c r="AV364" s="294"/>
      <c r="AW364" s="294"/>
      <c r="AX364" s="294"/>
      <c r="AY364" s="294"/>
      <c r="AZ364" s="294"/>
      <c r="BA364" s="294"/>
      <c r="BB364" s="294"/>
      <c r="BC364" s="294"/>
      <c r="BD364" s="294"/>
      <c r="BE364" s="294"/>
      <c r="BF364" s="294"/>
      <c r="BG364" s="294"/>
      <c r="BH364" s="294"/>
      <c r="BI364" s="327"/>
      <c r="BJ364" s="327"/>
      <c r="BK364" s="327"/>
      <c r="BL364" s="327"/>
      <c r="BM364" s="327"/>
      <c r="BN364" s="327"/>
      <c r="BO364" s="327"/>
      <c r="BP364" s="327"/>
      <c r="BQ364" s="327"/>
      <c r="BR364" s="327"/>
      <c r="BS364" s="327"/>
      <c r="BT364" s="327"/>
    </row>
    <row r="365" spans="19:72" s="357" customFormat="1">
      <c r="S365" s="294"/>
      <c r="T365" s="294"/>
      <c r="U365" s="294"/>
      <c r="V365" s="294"/>
      <c r="W365" s="323"/>
      <c r="X365" s="323"/>
      <c r="Y365" s="323"/>
      <c r="Z365" s="323"/>
      <c r="AA365" s="294"/>
      <c r="AB365" s="294"/>
      <c r="AC365" s="294"/>
      <c r="AD365" s="294"/>
      <c r="AE365" s="294"/>
      <c r="AF365" s="294"/>
      <c r="AG365" s="294"/>
      <c r="AH365" s="294"/>
      <c r="AI365" s="294"/>
      <c r="AJ365" s="294"/>
      <c r="AK365" s="294"/>
      <c r="AL365" s="294"/>
      <c r="AM365" s="294"/>
      <c r="AN365" s="294"/>
      <c r="AO365" s="294"/>
      <c r="AP365" s="294"/>
      <c r="AQ365" s="294"/>
      <c r="AR365" s="294"/>
      <c r="AS365" s="294"/>
      <c r="AT365" s="294"/>
      <c r="AU365" s="294"/>
      <c r="AV365" s="294"/>
      <c r="AW365" s="294"/>
      <c r="AX365" s="294"/>
      <c r="AY365" s="294"/>
      <c r="AZ365" s="294"/>
      <c r="BA365" s="294"/>
      <c r="BB365" s="294"/>
      <c r="BC365" s="294"/>
      <c r="BD365" s="294"/>
      <c r="BE365" s="294"/>
      <c r="BF365" s="294"/>
      <c r="BG365" s="294"/>
      <c r="BH365" s="294"/>
      <c r="BI365" s="327"/>
      <c r="BJ365" s="327"/>
      <c r="BK365" s="327"/>
      <c r="BL365" s="327"/>
      <c r="BM365" s="327"/>
      <c r="BN365" s="327"/>
      <c r="BO365" s="327"/>
      <c r="BP365" s="327"/>
      <c r="BQ365" s="327"/>
      <c r="BR365" s="327"/>
      <c r="BS365" s="327"/>
      <c r="BT365" s="327"/>
    </row>
    <row r="366" spans="19:72" s="357" customFormat="1">
      <c r="S366" s="294"/>
      <c r="T366" s="294"/>
      <c r="U366" s="294"/>
      <c r="V366" s="294"/>
      <c r="W366" s="323"/>
      <c r="X366" s="323"/>
      <c r="Y366" s="323"/>
      <c r="Z366" s="323"/>
      <c r="AA366" s="294"/>
      <c r="AB366" s="294"/>
      <c r="AC366" s="294"/>
      <c r="AD366" s="294"/>
      <c r="AE366" s="294"/>
      <c r="AF366" s="294"/>
      <c r="AG366" s="294"/>
      <c r="AH366" s="294"/>
      <c r="AI366" s="294"/>
      <c r="AJ366" s="294"/>
      <c r="AK366" s="294"/>
      <c r="AL366" s="294"/>
      <c r="AM366" s="294"/>
      <c r="AN366" s="294"/>
      <c r="AO366" s="294"/>
      <c r="AP366" s="294"/>
      <c r="AQ366" s="294"/>
      <c r="AR366" s="294"/>
      <c r="AS366" s="294"/>
      <c r="AT366" s="294"/>
      <c r="AU366" s="294"/>
      <c r="AV366" s="294"/>
      <c r="AW366" s="294"/>
      <c r="AX366" s="294"/>
      <c r="AY366" s="294"/>
      <c r="AZ366" s="294"/>
      <c r="BA366" s="294"/>
      <c r="BB366" s="294"/>
      <c r="BC366" s="294"/>
      <c r="BD366" s="294"/>
      <c r="BE366" s="294"/>
      <c r="BF366" s="294"/>
      <c r="BG366" s="294"/>
      <c r="BH366" s="294"/>
      <c r="BI366" s="327"/>
      <c r="BJ366" s="327"/>
      <c r="BK366" s="327"/>
      <c r="BL366" s="327"/>
      <c r="BM366" s="327"/>
      <c r="BN366" s="327"/>
      <c r="BO366" s="327"/>
      <c r="BP366" s="327"/>
      <c r="BQ366" s="327"/>
      <c r="BR366" s="327"/>
      <c r="BS366" s="327"/>
      <c r="BT366" s="327"/>
    </row>
    <row r="367" spans="19:72" s="357" customFormat="1">
      <c r="S367" s="294"/>
      <c r="T367" s="294"/>
      <c r="U367" s="294"/>
      <c r="V367" s="294"/>
      <c r="W367" s="323"/>
      <c r="X367" s="323"/>
      <c r="Y367" s="323"/>
      <c r="Z367" s="323"/>
      <c r="AA367" s="294"/>
      <c r="AB367" s="294"/>
      <c r="AC367" s="294"/>
      <c r="AD367" s="294"/>
      <c r="AE367" s="294"/>
      <c r="AF367" s="294"/>
      <c r="AG367" s="294"/>
      <c r="AH367" s="294"/>
      <c r="AI367" s="294"/>
      <c r="AJ367" s="294"/>
      <c r="AK367" s="294"/>
      <c r="AL367" s="294"/>
      <c r="AM367" s="294"/>
      <c r="AN367" s="294"/>
      <c r="AO367" s="294"/>
      <c r="AP367" s="294"/>
      <c r="AQ367" s="294"/>
      <c r="AR367" s="294"/>
      <c r="AS367" s="294"/>
      <c r="AT367" s="294"/>
      <c r="AU367" s="294"/>
      <c r="AV367" s="294"/>
      <c r="AW367" s="294"/>
      <c r="AX367" s="294"/>
      <c r="AY367" s="294"/>
      <c r="AZ367" s="294"/>
      <c r="BA367" s="294"/>
      <c r="BB367" s="294"/>
      <c r="BC367" s="294"/>
      <c r="BD367" s="294"/>
      <c r="BE367" s="294"/>
      <c r="BF367" s="294"/>
      <c r="BG367" s="294"/>
      <c r="BH367" s="294"/>
      <c r="BI367" s="327"/>
      <c r="BJ367" s="327"/>
      <c r="BK367" s="327"/>
      <c r="BL367" s="327"/>
      <c r="BM367" s="327"/>
      <c r="BN367" s="327"/>
      <c r="BO367" s="327"/>
      <c r="BP367" s="327"/>
      <c r="BQ367" s="327"/>
      <c r="BR367" s="327"/>
      <c r="BS367" s="327"/>
      <c r="BT367" s="327"/>
    </row>
    <row r="368" spans="19:72" s="357" customFormat="1">
      <c r="S368" s="294"/>
      <c r="T368" s="294"/>
      <c r="U368" s="294"/>
      <c r="V368" s="294"/>
      <c r="W368" s="323"/>
      <c r="X368" s="323"/>
      <c r="Y368" s="323"/>
      <c r="Z368" s="323"/>
      <c r="AA368" s="294"/>
      <c r="AB368" s="294"/>
      <c r="AC368" s="294"/>
      <c r="AD368" s="294"/>
      <c r="AE368" s="294"/>
      <c r="AF368" s="294"/>
      <c r="AG368" s="294"/>
      <c r="AH368" s="294"/>
      <c r="AI368" s="294"/>
      <c r="AJ368" s="294"/>
      <c r="AK368" s="294"/>
      <c r="AL368" s="294"/>
      <c r="AM368" s="294"/>
      <c r="AN368" s="294"/>
      <c r="AO368" s="294"/>
      <c r="AP368" s="294"/>
      <c r="AQ368" s="294"/>
      <c r="AR368" s="294"/>
      <c r="AS368" s="294"/>
      <c r="AT368" s="294"/>
      <c r="AU368" s="294"/>
      <c r="AV368" s="294"/>
      <c r="AW368" s="294"/>
      <c r="AX368" s="294"/>
      <c r="AY368" s="294"/>
      <c r="AZ368" s="294"/>
      <c r="BA368" s="294"/>
      <c r="BB368" s="294"/>
      <c r="BC368" s="294"/>
      <c r="BD368" s="294"/>
      <c r="BE368" s="294"/>
      <c r="BF368" s="294"/>
      <c r="BG368" s="294"/>
      <c r="BH368" s="294"/>
      <c r="BI368" s="327"/>
      <c r="BJ368" s="327"/>
      <c r="BK368" s="327"/>
      <c r="BL368" s="327"/>
      <c r="BM368" s="327"/>
      <c r="BN368" s="327"/>
      <c r="BO368" s="327"/>
      <c r="BP368" s="327"/>
      <c r="BQ368" s="327"/>
      <c r="BR368" s="327"/>
      <c r="BS368" s="327"/>
      <c r="BT368" s="327"/>
    </row>
    <row r="369" spans="19:72" s="357" customFormat="1">
      <c r="S369" s="294"/>
      <c r="T369" s="294"/>
      <c r="U369" s="294"/>
      <c r="V369" s="294"/>
      <c r="W369" s="323"/>
      <c r="X369" s="323"/>
      <c r="Y369" s="323"/>
      <c r="Z369" s="323"/>
      <c r="AA369" s="294"/>
      <c r="AB369" s="294"/>
      <c r="AC369" s="294"/>
      <c r="AD369" s="294"/>
      <c r="AE369" s="294"/>
      <c r="AF369" s="294"/>
      <c r="AG369" s="294"/>
      <c r="AH369" s="294"/>
      <c r="AI369" s="294"/>
      <c r="AJ369" s="294"/>
      <c r="AK369" s="294"/>
      <c r="AL369" s="294"/>
      <c r="AM369" s="294"/>
      <c r="AN369" s="294"/>
      <c r="AO369" s="294"/>
      <c r="AP369" s="294"/>
      <c r="AQ369" s="294"/>
      <c r="AR369" s="294"/>
      <c r="AS369" s="294"/>
      <c r="AT369" s="294"/>
      <c r="AU369" s="294"/>
      <c r="AV369" s="294"/>
      <c r="AW369" s="294"/>
      <c r="AX369" s="294"/>
      <c r="AY369" s="294"/>
      <c r="AZ369" s="294"/>
      <c r="BA369" s="294"/>
      <c r="BB369" s="294"/>
      <c r="BC369" s="294"/>
      <c r="BD369" s="294"/>
      <c r="BE369" s="294"/>
      <c r="BF369" s="294"/>
      <c r="BG369" s="294"/>
      <c r="BH369" s="294"/>
      <c r="BI369" s="327"/>
      <c r="BJ369" s="327"/>
      <c r="BK369" s="327"/>
      <c r="BL369" s="327"/>
      <c r="BM369" s="327"/>
      <c r="BN369" s="327"/>
      <c r="BO369" s="327"/>
      <c r="BP369" s="327"/>
      <c r="BQ369" s="327"/>
      <c r="BR369" s="327"/>
      <c r="BS369" s="327"/>
      <c r="BT369" s="327"/>
    </row>
    <row r="370" spans="19:72" s="357" customFormat="1">
      <c r="S370" s="294"/>
      <c r="T370" s="294"/>
      <c r="U370" s="294"/>
      <c r="V370" s="294"/>
      <c r="W370" s="323"/>
      <c r="X370" s="323"/>
      <c r="Y370" s="323"/>
      <c r="Z370" s="323"/>
      <c r="AA370" s="294"/>
      <c r="AB370" s="294"/>
      <c r="AC370" s="294"/>
      <c r="AD370" s="294"/>
      <c r="AE370" s="294"/>
      <c r="AF370" s="294"/>
      <c r="AG370" s="294"/>
      <c r="AH370" s="294"/>
      <c r="AI370" s="294"/>
      <c r="AJ370" s="294"/>
      <c r="AK370" s="294"/>
      <c r="AL370" s="294"/>
      <c r="AM370" s="294"/>
      <c r="AN370" s="294"/>
      <c r="AO370" s="294"/>
      <c r="AP370" s="294"/>
      <c r="AQ370" s="294"/>
      <c r="AR370" s="294"/>
      <c r="AS370" s="294"/>
      <c r="AT370" s="294"/>
      <c r="AU370" s="294"/>
      <c r="AV370" s="294"/>
      <c r="AW370" s="294"/>
      <c r="AX370" s="294"/>
      <c r="AY370" s="294"/>
      <c r="AZ370" s="294"/>
      <c r="BA370" s="294"/>
      <c r="BB370" s="294"/>
      <c r="BC370" s="294"/>
      <c r="BD370" s="294"/>
      <c r="BE370" s="294"/>
      <c r="BF370" s="294"/>
      <c r="BG370" s="294"/>
      <c r="BH370" s="294"/>
      <c r="BI370" s="327"/>
      <c r="BJ370" s="327"/>
      <c r="BK370" s="327"/>
      <c r="BL370" s="327"/>
      <c r="BM370" s="327"/>
      <c r="BN370" s="327"/>
      <c r="BO370" s="327"/>
      <c r="BP370" s="327"/>
      <c r="BQ370" s="327"/>
      <c r="BR370" s="327"/>
      <c r="BS370" s="327"/>
      <c r="BT370" s="327"/>
    </row>
    <row r="371" spans="19:72" s="357" customFormat="1">
      <c r="S371" s="294"/>
      <c r="T371" s="294"/>
      <c r="U371" s="294"/>
      <c r="V371" s="294"/>
      <c r="W371" s="323"/>
      <c r="X371" s="323"/>
      <c r="Y371" s="323"/>
      <c r="Z371" s="323"/>
      <c r="AA371" s="294"/>
      <c r="AB371" s="294"/>
      <c r="AC371" s="294"/>
      <c r="AD371" s="294"/>
      <c r="AE371" s="294"/>
      <c r="AF371" s="294"/>
      <c r="AG371" s="294"/>
      <c r="AH371" s="294"/>
      <c r="AI371" s="294"/>
      <c r="AJ371" s="294"/>
      <c r="AK371" s="294"/>
      <c r="AL371" s="294"/>
      <c r="AM371" s="294"/>
      <c r="AN371" s="294"/>
      <c r="AO371" s="294"/>
      <c r="AP371" s="294"/>
      <c r="AQ371" s="294"/>
      <c r="AR371" s="294"/>
      <c r="AS371" s="294"/>
      <c r="AT371" s="294"/>
      <c r="AU371" s="294"/>
      <c r="AV371" s="294"/>
      <c r="AW371" s="294"/>
      <c r="AX371" s="294"/>
      <c r="AY371" s="294"/>
      <c r="AZ371" s="294"/>
      <c r="BA371" s="294"/>
      <c r="BB371" s="294"/>
      <c r="BC371" s="294"/>
      <c r="BD371" s="294"/>
      <c r="BE371" s="294"/>
      <c r="BF371" s="294"/>
      <c r="BG371" s="294"/>
      <c r="BH371" s="294"/>
      <c r="BI371" s="327"/>
      <c r="BJ371" s="327"/>
      <c r="BK371" s="327"/>
      <c r="BL371" s="327"/>
      <c r="BM371" s="327"/>
      <c r="BN371" s="327"/>
      <c r="BO371" s="327"/>
      <c r="BP371" s="327"/>
      <c r="BQ371" s="327"/>
      <c r="BR371" s="327"/>
      <c r="BS371" s="327"/>
      <c r="BT371" s="327"/>
    </row>
    <row r="372" spans="19:72" s="357" customFormat="1">
      <c r="S372" s="294"/>
      <c r="T372" s="294"/>
      <c r="U372" s="294"/>
      <c r="V372" s="294"/>
      <c r="W372" s="323"/>
      <c r="X372" s="323"/>
      <c r="Y372" s="323"/>
      <c r="Z372" s="323"/>
      <c r="AA372" s="294"/>
      <c r="AB372" s="294"/>
      <c r="AC372" s="294"/>
      <c r="AD372" s="294"/>
      <c r="AE372" s="294"/>
      <c r="AF372" s="294"/>
      <c r="AG372" s="294"/>
      <c r="AH372" s="294"/>
      <c r="AI372" s="294"/>
      <c r="AJ372" s="294"/>
      <c r="AK372" s="294"/>
      <c r="AL372" s="294"/>
      <c r="AM372" s="294"/>
      <c r="AN372" s="294"/>
      <c r="AO372" s="294"/>
      <c r="AP372" s="294"/>
      <c r="AQ372" s="294"/>
      <c r="AR372" s="294"/>
      <c r="AS372" s="294"/>
      <c r="AT372" s="294"/>
      <c r="AU372" s="294"/>
      <c r="AV372" s="294"/>
      <c r="AW372" s="294"/>
      <c r="AX372" s="294"/>
      <c r="AY372" s="294"/>
      <c r="AZ372" s="294"/>
      <c r="BA372" s="294"/>
      <c r="BB372" s="294"/>
      <c r="BC372" s="294"/>
      <c r="BD372" s="294"/>
      <c r="BE372" s="294"/>
      <c r="BF372" s="294"/>
      <c r="BG372" s="294"/>
      <c r="BH372" s="294"/>
      <c r="BI372" s="327"/>
      <c r="BJ372" s="327"/>
      <c r="BK372" s="327"/>
      <c r="BL372" s="327"/>
      <c r="BM372" s="327"/>
      <c r="BN372" s="327"/>
      <c r="BO372" s="327"/>
      <c r="BP372" s="327"/>
      <c r="BQ372" s="327"/>
      <c r="BR372" s="327"/>
      <c r="BS372" s="327"/>
      <c r="BT372" s="327"/>
    </row>
    <row r="373" spans="19:72" s="357" customFormat="1">
      <c r="S373" s="294"/>
      <c r="T373" s="294"/>
      <c r="U373" s="294"/>
      <c r="V373" s="294"/>
      <c r="W373" s="323"/>
      <c r="X373" s="323"/>
      <c r="Y373" s="323"/>
      <c r="Z373" s="323"/>
      <c r="AA373" s="294"/>
      <c r="AB373" s="294"/>
      <c r="AC373" s="294"/>
      <c r="AD373" s="294"/>
      <c r="AE373" s="294"/>
      <c r="AF373" s="294"/>
      <c r="AG373" s="294"/>
      <c r="AH373" s="294"/>
      <c r="AI373" s="294"/>
      <c r="AJ373" s="294"/>
      <c r="AK373" s="294"/>
      <c r="AL373" s="294"/>
      <c r="AM373" s="294"/>
      <c r="AN373" s="294"/>
      <c r="AO373" s="294"/>
      <c r="AP373" s="294"/>
      <c r="AQ373" s="294"/>
      <c r="AR373" s="294"/>
      <c r="AS373" s="294"/>
      <c r="AT373" s="294"/>
      <c r="AU373" s="294"/>
      <c r="AV373" s="294"/>
      <c r="AW373" s="294"/>
      <c r="AX373" s="294"/>
      <c r="AY373" s="294"/>
      <c r="AZ373" s="294"/>
      <c r="BA373" s="294"/>
      <c r="BB373" s="294"/>
      <c r="BC373" s="294"/>
      <c r="BD373" s="294"/>
      <c r="BE373" s="294"/>
      <c r="BF373" s="294"/>
      <c r="BG373" s="294"/>
      <c r="BH373" s="294"/>
      <c r="BI373" s="327"/>
      <c r="BJ373" s="327"/>
      <c r="BK373" s="327"/>
      <c r="BL373" s="327"/>
      <c r="BM373" s="327"/>
      <c r="BN373" s="327"/>
      <c r="BO373" s="327"/>
      <c r="BP373" s="327"/>
      <c r="BQ373" s="327"/>
      <c r="BR373" s="327"/>
      <c r="BS373" s="327"/>
      <c r="BT373" s="327"/>
    </row>
    <row r="374" spans="19:72" s="357" customFormat="1">
      <c r="S374" s="294"/>
      <c r="T374" s="294"/>
      <c r="U374" s="294"/>
      <c r="V374" s="294"/>
      <c r="W374" s="323"/>
      <c r="X374" s="323"/>
      <c r="Y374" s="323"/>
      <c r="Z374" s="323"/>
      <c r="AA374" s="294"/>
      <c r="AB374" s="294"/>
      <c r="AC374" s="294"/>
      <c r="AD374" s="294"/>
      <c r="AE374" s="294"/>
      <c r="AF374" s="294"/>
      <c r="AG374" s="294"/>
      <c r="AH374" s="294"/>
      <c r="AI374" s="294"/>
      <c r="AJ374" s="294"/>
      <c r="AK374" s="294"/>
      <c r="AL374" s="294"/>
      <c r="AM374" s="294"/>
      <c r="AN374" s="294"/>
      <c r="AO374" s="294"/>
      <c r="AP374" s="294"/>
      <c r="AQ374" s="294"/>
      <c r="AR374" s="294"/>
      <c r="AS374" s="294"/>
      <c r="AT374" s="294"/>
      <c r="AU374" s="294"/>
      <c r="AV374" s="294"/>
      <c r="AW374" s="294"/>
      <c r="AX374" s="294"/>
      <c r="AY374" s="294"/>
      <c r="AZ374" s="294"/>
      <c r="BA374" s="294"/>
      <c r="BB374" s="294"/>
      <c r="BC374" s="294"/>
      <c r="BD374" s="294"/>
      <c r="BE374" s="294"/>
      <c r="BF374" s="294"/>
      <c r="BG374" s="294"/>
      <c r="BH374" s="294"/>
      <c r="BI374" s="327"/>
      <c r="BJ374" s="327"/>
      <c r="BK374" s="327"/>
      <c r="BL374" s="327"/>
      <c r="BM374" s="327"/>
      <c r="BN374" s="327"/>
      <c r="BO374" s="327"/>
      <c r="BP374" s="327"/>
      <c r="BQ374" s="327"/>
      <c r="BR374" s="327"/>
      <c r="BS374" s="327"/>
      <c r="BT374" s="327"/>
    </row>
    <row r="375" spans="19:72" s="357" customFormat="1">
      <c r="S375" s="294"/>
      <c r="T375" s="294"/>
      <c r="U375" s="294"/>
      <c r="V375" s="294"/>
      <c r="W375" s="323"/>
      <c r="X375" s="323"/>
      <c r="Y375" s="323"/>
      <c r="Z375" s="323"/>
      <c r="AA375" s="294"/>
      <c r="AB375" s="294"/>
      <c r="AC375" s="294"/>
      <c r="AD375" s="294"/>
      <c r="AE375" s="294"/>
      <c r="AF375" s="294"/>
      <c r="AG375" s="294"/>
      <c r="AH375" s="294"/>
      <c r="AI375" s="294"/>
      <c r="AJ375" s="294"/>
      <c r="AK375" s="294"/>
      <c r="AL375" s="294"/>
      <c r="AM375" s="294"/>
      <c r="AN375" s="294"/>
      <c r="AO375" s="294"/>
      <c r="AP375" s="294"/>
      <c r="AQ375" s="294"/>
      <c r="AR375" s="294"/>
      <c r="AS375" s="294"/>
      <c r="AT375" s="294"/>
      <c r="AU375" s="294"/>
      <c r="AV375" s="294"/>
      <c r="AW375" s="294"/>
      <c r="AX375" s="294"/>
      <c r="AY375" s="294"/>
      <c r="AZ375" s="294"/>
      <c r="BA375" s="294"/>
      <c r="BB375" s="294"/>
      <c r="BC375" s="294"/>
      <c r="BD375" s="294"/>
      <c r="BE375" s="294"/>
      <c r="BF375" s="294"/>
      <c r="BG375" s="294"/>
      <c r="BH375" s="294"/>
      <c r="BI375" s="327"/>
      <c r="BJ375" s="327"/>
      <c r="BK375" s="327"/>
      <c r="BL375" s="327"/>
      <c r="BM375" s="327"/>
      <c r="BN375" s="327"/>
      <c r="BO375" s="327"/>
      <c r="BP375" s="327"/>
      <c r="BQ375" s="327"/>
      <c r="BR375" s="327"/>
      <c r="BS375" s="327"/>
      <c r="BT375" s="327"/>
    </row>
    <row r="376" spans="19:72" s="357" customFormat="1">
      <c r="S376" s="294"/>
      <c r="T376" s="294"/>
      <c r="U376" s="294"/>
      <c r="V376" s="294"/>
      <c r="W376" s="323"/>
      <c r="X376" s="323"/>
      <c r="Y376" s="323"/>
      <c r="Z376" s="323"/>
      <c r="AA376" s="294"/>
      <c r="AB376" s="294"/>
      <c r="AC376" s="294"/>
      <c r="AD376" s="294"/>
      <c r="AE376" s="294"/>
      <c r="AF376" s="294"/>
      <c r="AG376" s="294"/>
      <c r="AH376" s="294"/>
      <c r="AI376" s="294"/>
      <c r="AJ376" s="294"/>
      <c r="AK376" s="294"/>
      <c r="AL376" s="294"/>
      <c r="AM376" s="294"/>
      <c r="AN376" s="294"/>
      <c r="AO376" s="294"/>
      <c r="AP376" s="294"/>
      <c r="AQ376" s="294"/>
      <c r="AR376" s="294"/>
      <c r="AS376" s="294"/>
      <c r="AT376" s="294"/>
      <c r="AU376" s="294"/>
      <c r="AV376" s="294"/>
      <c r="AW376" s="294"/>
      <c r="AX376" s="294"/>
      <c r="AY376" s="294"/>
      <c r="AZ376" s="294"/>
      <c r="BA376" s="294"/>
      <c r="BB376" s="294"/>
      <c r="BC376" s="294"/>
      <c r="BD376" s="294"/>
      <c r="BE376" s="294"/>
      <c r="BF376" s="294"/>
      <c r="BG376" s="294"/>
      <c r="BH376" s="294"/>
      <c r="BI376" s="327"/>
      <c r="BJ376" s="327"/>
      <c r="BK376" s="327"/>
      <c r="BL376" s="327"/>
      <c r="BM376" s="327"/>
      <c r="BN376" s="327"/>
      <c r="BO376" s="327"/>
      <c r="BP376" s="327"/>
      <c r="BQ376" s="327"/>
      <c r="BR376" s="327"/>
      <c r="BS376" s="327"/>
      <c r="BT376" s="327"/>
    </row>
    <row r="377" spans="19:72" s="357" customFormat="1">
      <c r="S377" s="294"/>
      <c r="T377" s="294"/>
      <c r="U377" s="294"/>
      <c r="V377" s="294"/>
      <c r="W377" s="323"/>
      <c r="X377" s="323"/>
      <c r="Y377" s="323"/>
      <c r="Z377" s="323"/>
      <c r="AA377" s="294"/>
      <c r="AB377" s="294"/>
      <c r="AC377" s="294"/>
      <c r="AD377" s="294"/>
      <c r="AE377" s="294"/>
      <c r="AF377" s="294"/>
      <c r="AG377" s="294"/>
      <c r="AH377" s="294"/>
      <c r="AI377" s="294"/>
      <c r="AJ377" s="294"/>
      <c r="AK377" s="294"/>
      <c r="AL377" s="294"/>
      <c r="AM377" s="294"/>
      <c r="AN377" s="294"/>
      <c r="AO377" s="294"/>
      <c r="AP377" s="294"/>
      <c r="AQ377" s="294"/>
      <c r="AR377" s="294"/>
      <c r="AS377" s="294"/>
      <c r="AT377" s="294"/>
      <c r="AU377" s="294"/>
      <c r="AV377" s="294"/>
      <c r="AW377" s="294"/>
      <c r="AX377" s="294"/>
      <c r="AY377" s="294"/>
      <c r="AZ377" s="294"/>
      <c r="BA377" s="294"/>
      <c r="BB377" s="294"/>
      <c r="BC377" s="294"/>
      <c r="BD377" s="294"/>
      <c r="BE377" s="294"/>
      <c r="BF377" s="294"/>
      <c r="BG377" s="294"/>
      <c r="BH377" s="294"/>
      <c r="BI377" s="327"/>
      <c r="BJ377" s="327"/>
      <c r="BK377" s="327"/>
      <c r="BL377" s="327"/>
      <c r="BM377" s="327"/>
      <c r="BN377" s="327"/>
      <c r="BO377" s="327"/>
      <c r="BP377" s="327"/>
      <c r="BQ377" s="327"/>
      <c r="BR377" s="327"/>
      <c r="BS377" s="327"/>
      <c r="BT377" s="327"/>
    </row>
    <row r="378" spans="19:72" s="357" customFormat="1">
      <c r="S378" s="294"/>
      <c r="T378" s="294"/>
      <c r="U378" s="294"/>
      <c r="V378" s="294"/>
      <c r="W378" s="323"/>
      <c r="X378" s="323"/>
      <c r="Y378" s="323"/>
      <c r="Z378" s="323"/>
      <c r="AA378" s="294"/>
      <c r="AB378" s="294"/>
      <c r="AC378" s="294"/>
      <c r="AD378" s="294"/>
      <c r="AE378" s="294"/>
      <c r="AF378" s="294"/>
      <c r="AG378" s="294"/>
      <c r="AH378" s="294"/>
      <c r="AI378" s="294"/>
      <c r="AJ378" s="294"/>
      <c r="AK378" s="294"/>
      <c r="AL378" s="294"/>
      <c r="AM378" s="294"/>
      <c r="AN378" s="294"/>
      <c r="AO378" s="294"/>
      <c r="AP378" s="294"/>
      <c r="AQ378" s="294"/>
      <c r="AR378" s="294"/>
      <c r="AS378" s="294"/>
      <c r="AT378" s="294"/>
      <c r="AU378" s="294"/>
      <c r="AV378" s="294"/>
      <c r="AW378" s="294"/>
      <c r="AX378" s="294"/>
      <c r="AY378" s="294"/>
      <c r="AZ378" s="294"/>
      <c r="BA378" s="294"/>
      <c r="BB378" s="294"/>
      <c r="BC378" s="294"/>
      <c r="BD378" s="294"/>
      <c r="BE378" s="294"/>
      <c r="BF378" s="294"/>
      <c r="BG378" s="294"/>
      <c r="BH378" s="294"/>
      <c r="BI378" s="327"/>
      <c r="BJ378" s="327"/>
      <c r="BK378" s="327"/>
      <c r="BL378" s="327"/>
      <c r="BM378" s="327"/>
      <c r="BN378" s="327"/>
      <c r="BO378" s="327"/>
      <c r="BP378" s="327"/>
      <c r="BQ378" s="327"/>
      <c r="BR378" s="327"/>
      <c r="BS378" s="327"/>
      <c r="BT378" s="327"/>
    </row>
    <row r="379" spans="19:72" s="357" customFormat="1">
      <c r="S379" s="294"/>
      <c r="T379" s="294"/>
      <c r="U379" s="294"/>
      <c r="V379" s="294"/>
      <c r="W379" s="323"/>
      <c r="X379" s="323"/>
      <c r="Y379" s="323"/>
      <c r="Z379" s="323"/>
      <c r="AA379" s="294"/>
      <c r="AB379" s="294"/>
      <c r="AC379" s="294"/>
      <c r="AD379" s="294"/>
      <c r="AE379" s="294"/>
      <c r="AF379" s="294"/>
      <c r="AG379" s="294"/>
      <c r="AH379" s="294"/>
      <c r="AI379" s="294"/>
      <c r="AJ379" s="294"/>
      <c r="AK379" s="294"/>
      <c r="AL379" s="294"/>
      <c r="AM379" s="294"/>
      <c r="AN379" s="294"/>
      <c r="AO379" s="294"/>
      <c r="AP379" s="294"/>
      <c r="AQ379" s="294"/>
      <c r="AR379" s="294"/>
      <c r="AS379" s="294"/>
      <c r="AT379" s="294"/>
      <c r="AU379" s="294"/>
      <c r="AV379" s="294"/>
      <c r="AW379" s="294"/>
      <c r="AX379" s="294"/>
      <c r="AY379" s="294"/>
      <c r="AZ379" s="294"/>
      <c r="BA379" s="294"/>
      <c r="BB379" s="294"/>
      <c r="BC379" s="294"/>
      <c r="BD379" s="294"/>
      <c r="BE379" s="294"/>
      <c r="BF379" s="294"/>
      <c r="BG379" s="294"/>
      <c r="BH379" s="294"/>
      <c r="BI379" s="327"/>
      <c r="BJ379" s="327"/>
      <c r="BK379" s="327"/>
      <c r="BL379" s="327"/>
      <c r="BM379" s="327"/>
      <c r="BN379" s="327"/>
      <c r="BO379" s="327"/>
      <c r="BP379" s="327"/>
      <c r="BQ379" s="327"/>
      <c r="BR379" s="327"/>
      <c r="BS379" s="327"/>
      <c r="BT379" s="327"/>
    </row>
    <row r="380" spans="19:72" s="357" customFormat="1">
      <c r="S380" s="294"/>
      <c r="T380" s="294"/>
      <c r="U380" s="294"/>
      <c r="V380" s="294"/>
      <c r="W380" s="323"/>
      <c r="X380" s="323"/>
      <c r="Y380" s="323"/>
      <c r="Z380" s="323"/>
      <c r="AA380" s="294"/>
      <c r="AB380" s="294"/>
      <c r="AC380" s="294"/>
      <c r="AD380" s="294"/>
      <c r="AE380" s="294"/>
      <c r="AF380" s="294"/>
      <c r="AG380" s="294"/>
      <c r="AH380" s="294"/>
      <c r="AI380" s="294"/>
      <c r="AJ380" s="294"/>
      <c r="AK380" s="294"/>
      <c r="AL380" s="294"/>
      <c r="AM380" s="294"/>
      <c r="AN380" s="294"/>
      <c r="AO380" s="294"/>
      <c r="AP380" s="294"/>
      <c r="AQ380" s="294"/>
      <c r="AR380" s="294"/>
      <c r="AS380" s="294"/>
      <c r="AT380" s="294"/>
      <c r="AU380" s="294"/>
      <c r="AV380" s="294"/>
      <c r="AW380" s="294"/>
      <c r="AX380" s="294"/>
      <c r="AY380" s="294"/>
      <c r="AZ380" s="294"/>
      <c r="BA380" s="294"/>
      <c r="BB380" s="294"/>
      <c r="BC380" s="294"/>
      <c r="BD380" s="294"/>
      <c r="BE380" s="294"/>
      <c r="BF380" s="294"/>
      <c r="BG380" s="294"/>
      <c r="BH380" s="294"/>
      <c r="BI380" s="327"/>
      <c r="BJ380" s="327"/>
      <c r="BK380" s="327"/>
      <c r="BL380" s="327"/>
      <c r="BM380" s="327"/>
      <c r="BN380" s="327"/>
      <c r="BO380" s="327"/>
      <c r="BP380" s="327"/>
      <c r="BQ380" s="327"/>
      <c r="BR380" s="327"/>
      <c r="BS380" s="327"/>
      <c r="BT380" s="327"/>
    </row>
    <row r="381" spans="19:72" s="357" customFormat="1">
      <c r="S381" s="294"/>
      <c r="T381" s="294"/>
      <c r="U381" s="294"/>
      <c r="V381" s="294"/>
      <c r="W381" s="323"/>
      <c r="X381" s="323"/>
      <c r="Y381" s="323"/>
      <c r="Z381" s="323"/>
      <c r="AA381" s="294"/>
      <c r="AB381" s="294"/>
      <c r="AC381" s="294"/>
      <c r="AD381" s="294"/>
      <c r="AE381" s="294"/>
      <c r="AF381" s="294"/>
      <c r="AG381" s="294"/>
      <c r="AH381" s="294"/>
      <c r="AI381" s="294"/>
      <c r="AJ381" s="294"/>
      <c r="AK381" s="294"/>
      <c r="AL381" s="294"/>
      <c r="AM381" s="294"/>
      <c r="AN381" s="294"/>
      <c r="AO381" s="294"/>
      <c r="AP381" s="294"/>
      <c r="AQ381" s="294"/>
      <c r="AR381" s="294"/>
      <c r="AS381" s="294"/>
      <c r="AT381" s="294"/>
      <c r="AU381" s="294"/>
      <c r="AV381" s="294"/>
      <c r="AW381" s="294"/>
      <c r="AX381" s="294"/>
      <c r="AY381" s="294"/>
      <c r="AZ381" s="294"/>
      <c r="BA381" s="294"/>
      <c r="BB381" s="294"/>
      <c r="BC381" s="294"/>
      <c r="BD381" s="294"/>
      <c r="BE381" s="294"/>
      <c r="BF381" s="294"/>
      <c r="BG381" s="294"/>
      <c r="BH381" s="294"/>
      <c r="BI381" s="327"/>
      <c r="BJ381" s="327"/>
      <c r="BK381" s="327"/>
      <c r="BL381" s="327"/>
      <c r="BM381" s="327"/>
      <c r="BN381" s="327"/>
      <c r="BO381" s="327"/>
      <c r="BP381" s="327"/>
      <c r="BQ381" s="327"/>
      <c r="BR381" s="327"/>
      <c r="BS381" s="327"/>
      <c r="BT381" s="327"/>
    </row>
    <row r="382" spans="19:72" s="357" customFormat="1">
      <c r="S382" s="294"/>
      <c r="T382" s="294"/>
      <c r="U382" s="294"/>
      <c r="V382" s="294"/>
      <c r="W382" s="323"/>
      <c r="X382" s="323"/>
      <c r="Y382" s="323"/>
      <c r="Z382" s="323"/>
      <c r="AA382" s="294"/>
      <c r="AB382" s="294"/>
      <c r="AC382" s="294"/>
      <c r="AD382" s="294"/>
      <c r="AE382" s="294"/>
      <c r="AF382" s="294"/>
      <c r="AG382" s="294"/>
      <c r="AH382" s="294"/>
      <c r="AI382" s="294"/>
      <c r="AJ382" s="294"/>
      <c r="AK382" s="294"/>
      <c r="AL382" s="294"/>
      <c r="AM382" s="294"/>
      <c r="AN382" s="294"/>
      <c r="AO382" s="294"/>
      <c r="AP382" s="294"/>
      <c r="AQ382" s="294"/>
      <c r="AR382" s="294"/>
      <c r="AS382" s="294"/>
      <c r="AT382" s="294"/>
      <c r="AU382" s="294"/>
      <c r="AV382" s="294"/>
      <c r="AW382" s="294"/>
      <c r="AX382" s="294"/>
      <c r="AY382" s="294"/>
      <c r="AZ382" s="294"/>
      <c r="BA382" s="294"/>
      <c r="BB382" s="294"/>
      <c r="BC382" s="294"/>
      <c r="BD382" s="294"/>
      <c r="BE382" s="294"/>
      <c r="BF382" s="294"/>
      <c r="BG382" s="294"/>
      <c r="BH382" s="294"/>
      <c r="BI382" s="327"/>
      <c r="BJ382" s="327"/>
      <c r="BK382" s="327"/>
      <c r="BL382" s="327"/>
      <c r="BM382" s="327"/>
      <c r="BN382" s="327"/>
      <c r="BO382" s="327"/>
      <c r="BP382" s="327"/>
      <c r="BQ382" s="327"/>
      <c r="BR382" s="327"/>
      <c r="BS382" s="327"/>
      <c r="BT382" s="327"/>
    </row>
    <row r="383" spans="19:72" s="357" customFormat="1">
      <c r="S383" s="294"/>
      <c r="T383" s="294"/>
      <c r="U383" s="294"/>
      <c r="V383" s="294"/>
      <c r="W383" s="323"/>
      <c r="X383" s="323"/>
      <c r="Y383" s="323"/>
      <c r="Z383" s="323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327"/>
      <c r="BJ383" s="327"/>
      <c r="BK383" s="327"/>
      <c r="BL383" s="327"/>
      <c r="BM383" s="327"/>
      <c r="BN383" s="327"/>
      <c r="BO383" s="327"/>
      <c r="BP383" s="327"/>
      <c r="BQ383" s="327"/>
      <c r="BR383" s="327"/>
      <c r="BS383" s="327"/>
      <c r="BT383" s="327"/>
    </row>
    <row r="384" spans="19:72" s="357" customFormat="1">
      <c r="S384" s="294"/>
      <c r="T384" s="294"/>
      <c r="U384" s="294"/>
      <c r="V384" s="294"/>
      <c r="W384" s="323"/>
      <c r="X384" s="323"/>
      <c r="Y384" s="323"/>
      <c r="Z384" s="323"/>
      <c r="AA384" s="294"/>
      <c r="AB384" s="294"/>
      <c r="AC384" s="294"/>
      <c r="AD384" s="294"/>
      <c r="AE384" s="294"/>
      <c r="AF384" s="294"/>
      <c r="AG384" s="294"/>
      <c r="AH384" s="294"/>
      <c r="AI384" s="294"/>
      <c r="AJ384" s="294"/>
      <c r="AK384" s="294"/>
      <c r="AL384" s="294"/>
      <c r="AM384" s="294"/>
      <c r="AN384" s="294"/>
      <c r="AO384" s="294"/>
      <c r="AP384" s="294"/>
      <c r="AQ384" s="294"/>
      <c r="AR384" s="294"/>
      <c r="AS384" s="294"/>
      <c r="AT384" s="294"/>
      <c r="AU384" s="294"/>
      <c r="AV384" s="294"/>
      <c r="AW384" s="294"/>
      <c r="AX384" s="294"/>
      <c r="AY384" s="294"/>
      <c r="AZ384" s="294"/>
      <c r="BA384" s="294"/>
      <c r="BB384" s="294"/>
      <c r="BC384" s="294"/>
      <c r="BD384" s="294"/>
      <c r="BE384" s="294"/>
      <c r="BF384" s="294"/>
      <c r="BG384" s="294"/>
      <c r="BH384" s="294"/>
      <c r="BI384" s="327"/>
      <c r="BJ384" s="327"/>
      <c r="BK384" s="327"/>
      <c r="BL384" s="327"/>
      <c r="BM384" s="327"/>
      <c r="BN384" s="327"/>
      <c r="BO384" s="327"/>
      <c r="BP384" s="327"/>
      <c r="BQ384" s="327"/>
      <c r="BR384" s="327"/>
      <c r="BS384" s="327"/>
      <c r="BT384" s="327"/>
    </row>
    <row r="385" spans="19:72" s="357" customFormat="1">
      <c r="S385" s="294"/>
      <c r="T385" s="294"/>
      <c r="U385" s="294"/>
      <c r="V385" s="294"/>
      <c r="W385" s="323"/>
      <c r="X385" s="323"/>
      <c r="Y385" s="323"/>
      <c r="Z385" s="323"/>
      <c r="AA385" s="294"/>
      <c r="AB385" s="294"/>
      <c r="AC385" s="294"/>
      <c r="AD385" s="294"/>
      <c r="AE385" s="294"/>
      <c r="AF385" s="294"/>
      <c r="AG385" s="294"/>
      <c r="AH385" s="294"/>
      <c r="AI385" s="294"/>
      <c r="AJ385" s="294"/>
      <c r="AK385" s="294"/>
      <c r="AL385" s="294"/>
      <c r="AM385" s="294"/>
      <c r="AN385" s="294"/>
      <c r="AO385" s="294"/>
      <c r="AP385" s="294"/>
      <c r="AQ385" s="294"/>
      <c r="AR385" s="294"/>
      <c r="AS385" s="294"/>
      <c r="AT385" s="294"/>
      <c r="AU385" s="294"/>
      <c r="AV385" s="294"/>
      <c r="AW385" s="294"/>
      <c r="AX385" s="294"/>
      <c r="AY385" s="294"/>
      <c r="AZ385" s="294"/>
      <c r="BA385" s="294"/>
      <c r="BB385" s="294"/>
      <c r="BC385" s="294"/>
      <c r="BD385" s="294"/>
      <c r="BE385" s="294"/>
      <c r="BF385" s="294"/>
      <c r="BG385" s="294"/>
      <c r="BH385" s="294"/>
      <c r="BI385" s="327"/>
      <c r="BJ385" s="327"/>
      <c r="BK385" s="327"/>
      <c r="BL385" s="327"/>
      <c r="BM385" s="327"/>
      <c r="BN385" s="327"/>
      <c r="BO385" s="327"/>
      <c r="BP385" s="327"/>
      <c r="BQ385" s="327"/>
      <c r="BR385" s="327"/>
      <c r="BS385" s="327"/>
      <c r="BT385" s="327"/>
    </row>
    <row r="386" spans="19:72" s="357" customFormat="1">
      <c r="S386" s="294"/>
      <c r="T386" s="294"/>
      <c r="U386" s="294"/>
      <c r="V386" s="294"/>
      <c r="W386" s="323"/>
      <c r="X386" s="323"/>
      <c r="Y386" s="323"/>
      <c r="Z386" s="323"/>
      <c r="AA386" s="294"/>
      <c r="AB386" s="294"/>
      <c r="AC386" s="294"/>
      <c r="AD386" s="294"/>
      <c r="AE386" s="294"/>
      <c r="AF386" s="294"/>
      <c r="AG386" s="294"/>
      <c r="AH386" s="294"/>
      <c r="AI386" s="294"/>
      <c r="AJ386" s="294"/>
      <c r="AK386" s="294"/>
      <c r="AL386" s="294"/>
      <c r="AM386" s="294"/>
      <c r="AN386" s="294"/>
      <c r="AO386" s="294"/>
      <c r="AP386" s="294"/>
      <c r="AQ386" s="294"/>
      <c r="AR386" s="294"/>
      <c r="AS386" s="294"/>
      <c r="AT386" s="294"/>
      <c r="AU386" s="294"/>
      <c r="AV386" s="294"/>
      <c r="AW386" s="294"/>
      <c r="AX386" s="294"/>
      <c r="AY386" s="294"/>
      <c r="AZ386" s="294"/>
      <c r="BA386" s="294"/>
      <c r="BB386" s="294"/>
      <c r="BC386" s="294"/>
      <c r="BD386" s="294"/>
      <c r="BE386" s="294"/>
      <c r="BF386" s="294"/>
      <c r="BG386" s="294"/>
      <c r="BH386" s="294"/>
      <c r="BI386" s="327"/>
      <c r="BJ386" s="327"/>
      <c r="BK386" s="327"/>
      <c r="BL386" s="327"/>
      <c r="BM386" s="327"/>
      <c r="BN386" s="327"/>
      <c r="BO386" s="327"/>
      <c r="BP386" s="327"/>
      <c r="BQ386" s="327"/>
      <c r="BR386" s="327"/>
      <c r="BS386" s="327"/>
      <c r="BT386" s="327"/>
    </row>
    <row r="387" spans="19:72" s="357" customFormat="1">
      <c r="S387" s="294"/>
      <c r="T387" s="294"/>
      <c r="U387" s="294"/>
      <c r="V387" s="294"/>
      <c r="W387" s="323"/>
      <c r="X387" s="323"/>
      <c r="Y387" s="323"/>
      <c r="Z387" s="323"/>
      <c r="AA387" s="294"/>
      <c r="AB387" s="294"/>
      <c r="AC387" s="294"/>
      <c r="AD387" s="294"/>
      <c r="AE387" s="294"/>
      <c r="AF387" s="294"/>
      <c r="AG387" s="294"/>
      <c r="AH387" s="294"/>
      <c r="AI387" s="294"/>
      <c r="AJ387" s="294"/>
      <c r="AK387" s="294"/>
      <c r="AL387" s="294"/>
      <c r="AM387" s="294"/>
      <c r="AN387" s="294"/>
      <c r="AO387" s="294"/>
      <c r="AP387" s="294"/>
      <c r="AQ387" s="294"/>
      <c r="AR387" s="294"/>
      <c r="AS387" s="294"/>
      <c r="AT387" s="294"/>
      <c r="AU387" s="294"/>
      <c r="AV387" s="294"/>
      <c r="AW387" s="294"/>
      <c r="AX387" s="294"/>
      <c r="AY387" s="294"/>
      <c r="AZ387" s="294"/>
      <c r="BA387" s="294"/>
      <c r="BB387" s="294"/>
      <c r="BC387" s="294"/>
      <c r="BD387" s="294"/>
      <c r="BE387" s="294"/>
      <c r="BF387" s="294"/>
      <c r="BG387" s="294"/>
      <c r="BH387" s="294"/>
      <c r="BI387" s="327"/>
      <c r="BJ387" s="327"/>
      <c r="BK387" s="327"/>
      <c r="BL387" s="327"/>
      <c r="BM387" s="327"/>
      <c r="BN387" s="327"/>
      <c r="BO387" s="327"/>
      <c r="BP387" s="327"/>
      <c r="BQ387" s="327"/>
      <c r="BR387" s="327"/>
      <c r="BS387" s="327"/>
      <c r="BT387" s="327"/>
    </row>
    <row r="388" spans="19:72" s="357" customFormat="1">
      <c r="S388" s="294"/>
      <c r="T388" s="294"/>
      <c r="U388" s="294"/>
      <c r="V388" s="294"/>
      <c r="W388" s="323"/>
      <c r="X388" s="323"/>
      <c r="Y388" s="323"/>
      <c r="Z388" s="323"/>
      <c r="AA388" s="294"/>
      <c r="AB388" s="294"/>
      <c r="AC388" s="294"/>
      <c r="AD388" s="294"/>
      <c r="AE388" s="294"/>
      <c r="AF388" s="294"/>
      <c r="AG388" s="294"/>
      <c r="AH388" s="294"/>
      <c r="AI388" s="294"/>
      <c r="AJ388" s="294"/>
      <c r="AK388" s="294"/>
      <c r="AL388" s="294"/>
      <c r="AM388" s="294"/>
      <c r="AN388" s="294"/>
      <c r="AO388" s="294"/>
      <c r="AP388" s="294"/>
      <c r="AQ388" s="294"/>
      <c r="AR388" s="294"/>
      <c r="AS388" s="294"/>
      <c r="AT388" s="294"/>
      <c r="AU388" s="294"/>
      <c r="AV388" s="294"/>
      <c r="AW388" s="294"/>
      <c r="AX388" s="294"/>
      <c r="AY388" s="294"/>
      <c r="AZ388" s="294"/>
      <c r="BA388" s="294"/>
      <c r="BB388" s="294"/>
      <c r="BC388" s="294"/>
      <c r="BD388" s="294"/>
      <c r="BE388" s="294"/>
      <c r="BF388" s="294"/>
      <c r="BG388" s="294"/>
      <c r="BH388" s="294"/>
      <c r="BI388" s="327"/>
      <c r="BJ388" s="327"/>
      <c r="BK388" s="327"/>
      <c r="BL388" s="327"/>
      <c r="BM388" s="327"/>
      <c r="BN388" s="327"/>
      <c r="BO388" s="327"/>
      <c r="BP388" s="327"/>
      <c r="BQ388" s="327"/>
      <c r="BR388" s="327"/>
      <c r="BS388" s="327"/>
      <c r="BT388" s="327"/>
    </row>
    <row r="389" spans="19:72" s="357" customFormat="1">
      <c r="S389" s="294"/>
      <c r="T389" s="294"/>
      <c r="U389" s="294"/>
      <c r="V389" s="294"/>
      <c r="W389" s="323"/>
      <c r="X389" s="323"/>
      <c r="Y389" s="323"/>
      <c r="Z389" s="323"/>
      <c r="AA389" s="294"/>
      <c r="AB389" s="294"/>
      <c r="AC389" s="294"/>
      <c r="AD389" s="294"/>
      <c r="AE389" s="294"/>
      <c r="AF389" s="294"/>
      <c r="AG389" s="294"/>
      <c r="AH389" s="294"/>
      <c r="AI389" s="294"/>
      <c r="AJ389" s="294"/>
      <c r="AK389" s="294"/>
      <c r="AL389" s="294"/>
      <c r="AM389" s="294"/>
      <c r="AN389" s="294"/>
      <c r="AO389" s="294"/>
      <c r="AP389" s="294"/>
      <c r="AQ389" s="294"/>
      <c r="AR389" s="294"/>
      <c r="AS389" s="294"/>
      <c r="AT389" s="294"/>
      <c r="AU389" s="294"/>
      <c r="AV389" s="294"/>
      <c r="AW389" s="294"/>
      <c r="AX389" s="294"/>
      <c r="AY389" s="294"/>
      <c r="AZ389" s="294"/>
      <c r="BA389" s="294"/>
      <c r="BB389" s="294"/>
      <c r="BC389" s="294"/>
      <c r="BD389" s="294"/>
      <c r="BE389" s="294"/>
      <c r="BF389" s="294"/>
      <c r="BG389" s="294"/>
      <c r="BH389" s="294"/>
      <c r="BI389" s="327"/>
      <c r="BJ389" s="327"/>
      <c r="BK389" s="327"/>
      <c r="BL389" s="327"/>
      <c r="BM389" s="327"/>
      <c r="BN389" s="327"/>
      <c r="BO389" s="327"/>
      <c r="BP389" s="327"/>
      <c r="BQ389" s="327"/>
      <c r="BR389" s="327"/>
      <c r="BS389" s="327"/>
      <c r="BT389" s="327"/>
    </row>
    <row r="390" spans="19:72" s="357" customFormat="1">
      <c r="S390" s="294"/>
      <c r="T390" s="294"/>
      <c r="U390" s="294"/>
      <c r="V390" s="294"/>
      <c r="W390" s="323"/>
      <c r="X390" s="323"/>
      <c r="Y390" s="323"/>
      <c r="Z390" s="323"/>
      <c r="AA390" s="294"/>
      <c r="AB390" s="294"/>
      <c r="AC390" s="294"/>
      <c r="AD390" s="294"/>
      <c r="AE390" s="294"/>
      <c r="AF390" s="294"/>
      <c r="AG390" s="294"/>
      <c r="AH390" s="294"/>
      <c r="AI390" s="294"/>
      <c r="AJ390" s="294"/>
      <c r="AK390" s="294"/>
      <c r="AL390" s="294"/>
      <c r="AM390" s="294"/>
      <c r="AN390" s="294"/>
      <c r="AO390" s="294"/>
      <c r="AP390" s="294"/>
      <c r="AQ390" s="294"/>
      <c r="AR390" s="294"/>
      <c r="AS390" s="294"/>
      <c r="AT390" s="294"/>
      <c r="AU390" s="294"/>
      <c r="AV390" s="294"/>
      <c r="AW390" s="294"/>
      <c r="AX390" s="294"/>
      <c r="AY390" s="294"/>
      <c r="AZ390" s="294"/>
      <c r="BA390" s="294"/>
      <c r="BB390" s="294"/>
      <c r="BC390" s="294"/>
      <c r="BD390" s="294"/>
      <c r="BE390" s="294"/>
      <c r="BF390" s="294"/>
      <c r="BG390" s="294"/>
      <c r="BH390" s="294"/>
      <c r="BI390" s="327"/>
      <c r="BJ390" s="327"/>
      <c r="BK390" s="327"/>
      <c r="BL390" s="327"/>
      <c r="BM390" s="327"/>
      <c r="BN390" s="327"/>
      <c r="BO390" s="327"/>
      <c r="BP390" s="327"/>
      <c r="BQ390" s="327"/>
      <c r="BR390" s="327"/>
      <c r="BS390" s="327"/>
      <c r="BT390" s="327"/>
    </row>
    <row r="391" spans="19:72" s="357" customFormat="1">
      <c r="S391" s="294"/>
      <c r="T391" s="294"/>
      <c r="U391" s="294"/>
      <c r="V391" s="294"/>
      <c r="W391" s="323"/>
      <c r="X391" s="323"/>
      <c r="Y391" s="323"/>
      <c r="Z391" s="323"/>
      <c r="AA391" s="294"/>
      <c r="AB391" s="294"/>
      <c r="AC391" s="294"/>
      <c r="AD391" s="294"/>
      <c r="AE391" s="294"/>
      <c r="AF391" s="294"/>
      <c r="AG391" s="294"/>
      <c r="AH391" s="294"/>
      <c r="AI391" s="294"/>
      <c r="AJ391" s="294"/>
      <c r="AK391" s="294"/>
      <c r="AL391" s="294"/>
      <c r="AM391" s="294"/>
      <c r="AN391" s="294"/>
      <c r="AO391" s="294"/>
      <c r="AP391" s="294"/>
      <c r="AQ391" s="294"/>
      <c r="AR391" s="294"/>
      <c r="AS391" s="294"/>
      <c r="AT391" s="294"/>
      <c r="AU391" s="294"/>
      <c r="AV391" s="294"/>
      <c r="AW391" s="294"/>
      <c r="AX391" s="294"/>
      <c r="AY391" s="294"/>
      <c r="AZ391" s="294"/>
      <c r="BA391" s="294"/>
      <c r="BB391" s="294"/>
      <c r="BC391" s="294"/>
      <c r="BD391" s="294"/>
      <c r="BE391" s="294"/>
      <c r="BF391" s="294"/>
      <c r="BG391" s="294"/>
      <c r="BH391" s="294"/>
      <c r="BI391" s="327"/>
      <c r="BJ391" s="327"/>
      <c r="BK391" s="327"/>
      <c r="BL391" s="327"/>
      <c r="BM391" s="327"/>
      <c r="BN391" s="327"/>
      <c r="BO391" s="327"/>
      <c r="BP391" s="327"/>
      <c r="BQ391" s="327"/>
      <c r="BR391" s="327"/>
      <c r="BS391" s="327"/>
      <c r="BT391" s="327"/>
    </row>
    <row r="392" spans="19:72" s="357" customFormat="1">
      <c r="S392" s="294"/>
      <c r="T392" s="294"/>
      <c r="U392" s="294"/>
      <c r="V392" s="294"/>
      <c r="W392" s="323"/>
      <c r="X392" s="323"/>
      <c r="Y392" s="323"/>
      <c r="Z392" s="323"/>
      <c r="AA392" s="294"/>
      <c r="AB392" s="294"/>
      <c r="AC392" s="294"/>
      <c r="AD392" s="294"/>
      <c r="AE392" s="294"/>
      <c r="AF392" s="294"/>
      <c r="AG392" s="294"/>
      <c r="AH392" s="294"/>
      <c r="AI392" s="294"/>
      <c r="AJ392" s="294"/>
      <c r="AK392" s="294"/>
      <c r="AL392" s="294"/>
      <c r="AM392" s="294"/>
      <c r="AN392" s="294"/>
      <c r="AO392" s="294"/>
      <c r="AP392" s="294"/>
      <c r="AQ392" s="294"/>
      <c r="AR392" s="294"/>
      <c r="AS392" s="294"/>
      <c r="AT392" s="294"/>
      <c r="AU392" s="294"/>
      <c r="AV392" s="294"/>
      <c r="AW392" s="294"/>
      <c r="AX392" s="294"/>
      <c r="AY392" s="294"/>
      <c r="AZ392" s="294"/>
      <c r="BA392" s="294"/>
      <c r="BB392" s="294"/>
      <c r="BC392" s="294"/>
      <c r="BD392" s="294"/>
      <c r="BE392" s="294"/>
      <c r="BF392" s="294"/>
      <c r="BG392" s="294"/>
      <c r="BH392" s="294"/>
      <c r="BI392" s="327"/>
      <c r="BJ392" s="327"/>
      <c r="BK392" s="327"/>
      <c r="BL392" s="327"/>
      <c r="BM392" s="327"/>
      <c r="BN392" s="327"/>
      <c r="BO392" s="327"/>
      <c r="BP392" s="327"/>
      <c r="BQ392" s="327"/>
      <c r="BR392" s="327"/>
      <c r="BS392" s="327"/>
      <c r="BT392" s="327"/>
    </row>
    <row r="393" spans="19:72" s="357" customFormat="1">
      <c r="S393" s="294"/>
      <c r="T393" s="294"/>
      <c r="U393" s="294"/>
      <c r="V393" s="294"/>
      <c r="W393" s="323"/>
      <c r="X393" s="323"/>
      <c r="Y393" s="323"/>
      <c r="Z393" s="323"/>
      <c r="AA393" s="294"/>
      <c r="AB393" s="294"/>
      <c r="AC393" s="294"/>
      <c r="AD393" s="294"/>
      <c r="AE393" s="294"/>
      <c r="AF393" s="294"/>
      <c r="AG393" s="294"/>
      <c r="AH393" s="294"/>
      <c r="AI393" s="294"/>
      <c r="AJ393" s="294"/>
      <c r="AK393" s="294"/>
      <c r="AL393" s="294"/>
      <c r="AM393" s="294"/>
      <c r="AN393" s="294"/>
      <c r="AO393" s="294"/>
      <c r="AP393" s="294"/>
      <c r="AQ393" s="294"/>
      <c r="AR393" s="294"/>
      <c r="AS393" s="294"/>
      <c r="AT393" s="294"/>
      <c r="AU393" s="294"/>
      <c r="AV393" s="294"/>
      <c r="AW393" s="294"/>
      <c r="AX393" s="294"/>
      <c r="AY393" s="294"/>
      <c r="AZ393" s="294"/>
      <c r="BA393" s="294"/>
      <c r="BB393" s="294"/>
      <c r="BC393" s="294"/>
      <c r="BD393" s="294"/>
      <c r="BE393" s="294"/>
      <c r="BF393" s="294"/>
      <c r="BG393" s="294"/>
      <c r="BH393" s="294"/>
      <c r="BI393" s="327"/>
      <c r="BJ393" s="327"/>
      <c r="BK393" s="327"/>
      <c r="BL393" s="327"/>
      <c r="BM393" s="327"/>
      <c r="BN393" s="327"/>
      <c r="BO393" s="327"/>
      <c r="BP393" s="327"/>
      <c r="BQ393" s="327"/>
      <c r="BR393" s="327"/>
      <c r="BS393" s="327"/>
      <c r="BT393" s="327"/>
    </row>
    <row r="394" spans="19:72" s="357" customFormat="1">
      <c r="S394" s="294"/>
      <c r="T394" s="294"/>
      <c r="U394" s="294"/>
      <c r="V394" s="294"/>
      <c r="W394" s="323"/>
      <c r="X394" s="323"/>
      <c r="Y394" s="323"/>
      <c r="Z394" s="323"/>
      <c r="AA394" s="294"/>
      <c r="AB394" s="294"/>
      <c r="AC394" s="294"/>
      <c r="AD394" s="294"/>
      <c r="AE394" s="294"/>
      <c r="AF394" s="294"/>
      <c r="AG394" s="294"/>
      <c r="AH394" s="294"/>
      <c r="AI394" s="294"/>
      <c r="AJ394" s="294"/>
      <c r="AK394" s="294"/>
      <c r="AL394" s="294"/>
      <c r="AM394" s="294"/>
      <c r="AN394" s="294"/>
      <c r="AO394" s="294"/>
      <c r="AP394" s="294"/>
      <c r="AQ394" s="294"/>
      <c r="AR394" s="294"/>
      <c r="AS394" s="294"/>
      <c r="AT394" s="294"/>
      <c r="AU394" s="294"/>
      <c r="AV394" s="294"/>
      <c r="AW394" s="294"/>
      <c r="AX394" s="294"/>
      <c r="AY394" s="294"/>
      <c r="AZ394" s="294"/>
      <c r="BA394" s="294"/>
      <c r="BB394" s="294"/>
      <c r="BC394" s="294"/>
      <c r="BD394" s="294"/>
      <c r="BE394" s="294"/>
      <c r="BF394" s="294"/>
      <c r="BG394" s="294"/>
      <c r="BH394" s="294"/>
      <c r="BI394" s="327"/>
      <c r="BJ394" s="327"/>
      <c r="BK394" s="327"/>
      <c r="BL394" s="327"/>
      <c r="BM394" s="327"/>
      <c r="BN394" s="327"/>
      <c r="BO394" s="327"/>
      <c r="BP394" s="327"/>
      <c r="BQ394" s="327"/>
      <c r="BR394" s="327"/>
      <c r="BS394" s="327"/>
      <c r="BT394" s="327"/>
    </row>
    <row r="395" spans="19:72" s="357" customFormat="1">
      <c r="S395" s="294"/>
      <c r="T395" s="294"/>
      <c r="U395" s="294"/>
      <c r="V395" s="294"/>
      <c r="W395" s="323"/>
      <c r="X395" s="323"/>
      <c r="Y395" s="323"/>
      <c r="Z395" s="323"/>
      <c r="AA395" s="294"/>
      <c r="AB395" s="294"/>
      <c r="AC395" s="294"/>
      <c r="AD395" s="294"/>
      <c r="AE395" s="294"/>
      <c r="AF395" s="294"/>
      <c r="AG395" s="294"/>
      <c r="AH395" s="294"/>
      <c r="AI395" s="294"/>
      <c r="AJ395" s="294"/>
      <c r="AK395" s="294"/>
      <c r="AL395" s="294"/>
      <c r="AM395" s="294"/>
      <c r="AN395" s="294"/>
      <c r="AO395" s="294"/>
      <c r="AP395" s="294"/>
      <c r="AQ395" s="294"/>
      <c r="AR395" s="294"/>
      <c r="AS395" s="294"/>
      <c r="AT395" s="294"/>
      <c r="AU395" s="294"/>
      <c r="AV395" s="294"/>
      <c r="AW395" s="294"/>
      <c r="AX395" s="294"/>
      <c r="AY395" s="294"/>
      <c r="AZ395" s="294"/>
      <c r="BA395" s="294"/>
      <c r="BB395" s="294"/>
      <c r="BC395" s="294"/>
      <c r="BD395" s="294"/>
      <c r="BE395" s="294"/>
      <c r="BF395" s="294"/>
      <c r="BG395" s="294"/>
      <c r="BH395" s="294"/>
      <c r="BI395" s="327"/>
      <c r="BJ395" s="327"/>
      <c r="BK395" s="327"/>
      <c r="BL395" s="327"/>
      <c r="BM395" s="327"/>
      <c r="BN395" s="327"/>
      <c r="BO395" s="327"/>
      <c r="BP395" s="327"/>
      <c r="BQ395" s="327"/>
      <c r="BR395" s="327"/>
      <c r="BS395" s="327"/>
      <c r="BT395" s="327"/>
    </row>
    <row r="396" spans="19:72" s="357" customFormat="1">
      <c r="S396" s="294"/>
      <c r="T396" s="294"/>
      <c r="U396" s="294"/>
      <c r="V396" s="294"/>
      <c r="W396" s="323"/>
      <c r="X396" s="323"/>
      <c r="Y396" s="323"/>
      <c r="Z396" s="323"/>
      <c r="AA396" s="294"/>
      <c r="AB396" s="294"/>
      <c r="AC396" s="294"/>
      <c r="AD396" s="294"/>
      <c r="AE396" s="294"/>
      <c r="AF396" s="294"/>
      <c r="AG396" s="294"/>
      <c r="AH396" s="294"/>
      <c r="AI396" s="294"/>
      <c r="AJ396" s="294"/>
      <c r="AK396" s="294"/>
      <c r="AL396" s="294"/>
      <c r="AM396" s="294"/>
      <c r="AN396" s="294"/>
      <c r="AO396" s="294"/>
      <c r="AP396" s="294"/>
      <c r="AQ396" s="294"/>
      <c r="AR396" s="294"/>
      <c r="AS396" s="294"/>
      <c r="AT396" s="294"/>
      <c r="AU396" s="294"/>
      <c r="AV396" s="294"/>
      <c r="AW396" s="294"/>
      <c r="AX396" s="294"/>
      <c r="AY396" s="294"/>
      <c r="AZ396" s="294"/>
      <c r="BA396" s="294"/>
      <c r="BB396" s="294"/>
      <c r="BC396" s="294"/>
      <c r="BD396" s="294"/>
      <c r="BE396" s="294"/>
      <c r="BF396" s="294"/>
      <c r="BG396" s="294"/>
      <c r="BH396" s="294"/>
      <c r="BI396" s="327"/>
      <c r="BJ396" s="327"/>
      <c r="BK396" s="327"/>
      <c r="BL396" s="327"/>
      <c r="BM396" s="327"/>
      <c r="BN396" s="327"/>
      <c r="BO396" s="327"/>
      <c r="BP396" s="327"/>
      <c r="BQ396" s="327"/>
      <c r="BR396" s="327"/>
      <c r="BS396" s="327"/>
      <c r="BT396" s="327"/>
    </row>
    <row r="397" spans="19:72" s="357" customFormat="1">
      <c r="S397" s="294"/>
      <c r="T397" s="294"/>
      <c r="U397" s="294"/>
      <c r="V397" s="294"/>
      <c r="W397" s="323"/>
      <c r="X397" s="323"/>
      <c r="Y397" s="323"/>
      <c r="Z397" s="323"/>
      <c r="AA397" s="294"/>
      <c r="AB397" s="294"/>
      <c r="AC397" s="294"/>
      <c r="AD397" s="294"/>
      <c r="AE397" s="294"/>
      <c r="AF397" s="294"/>
      <c r="AG397" s="294"/>
      <c r="AH397" s="294"/>
      <c r="AI397" s="294"/>
      <c r="AJ397" s="294"/>
      <c r="AK397" s="294"/>
      <c r="AL397" s="294"/>
      <c r="AM397" s="294"/>
      <c r="AN397" s="294"/>
      <c r="AO397" s="294"/>
      <c r="AP397" s="294"/>
      <c r="AQ397" s="294"/>
      <c r="AR397" s="294"/>
      <c r="AS397" s="294"/>
      <c r="AT397" s="294"/>
      <c r="AU397" s="294"/>
      <c r="AV397" s="294"/>
      <c r="AW397" s="294"/>
      <c r="AX397" s="294"/>
      <c r="AY397" s="294"/>
      <c r="AZ397" s="294"/>
      <c r="BA397" s="294"/>
      <c r="BB397" s="294"/>
      <c r="BC397" s="294"/>
      <c r="BD397" s="294"/>
      <c r="BE397" s="294"/>
      <c r="BF397" s="294"/>
      <c r="BG397" s="294"/>
      <c r="BH397" s="294"/>
      <c r="BI397" s="327"/>
      <c r="BJ397" s="327"/>
      <c r="BK397" s="327"/>
      <c r="BL397" s="327"/>
      <c r="BM397" s="327"/>
      <c r="BN397" s="327"/>
      <c r="BO397" s="327"/>
      <c r="BP397" s="327"/>
      <c r="BQ397" s="327"/>
      <c r="BR397" s="327"/>
      <c r="BS397" s="327"/>
      <c r="BT397" s="327"/>
    </row>
    <row r="398" spans="19:72" s="357" customFormat="1">
      <c r="S398" s="294"/>
      <c r="T398" s="294"/>
      <c r="U398" s="294"/>
      <c r="V398" s="294"/>
      <c r="W398" s="323"/>
      <c r="X398" s="323"/>
      <c r="Y398" s="323"/>
      <c r="Z398" s="323"/>
      <c r="AA398" s="294"/>
      <c r="AB398" s="294"/>
      <c r="AC398" s="294"/>
      <c r="AD398" s="294"/>
      <c r="AE398" s="294"/>
      <c r="AF398" s="294"/>
      <c r="AG398" s="294"/>
      <c r="AH398" s="294"/>
      <c r="AI398" s="294"/>
      <c r="AJ398" s="294"/>
      <c r="AK398" s="294"/>
      <c r="AL398" s="294"/>
      <c r="AM398" s="294"/>
      <c r="AN398" s="294"/>
      <c r="AO398" s="294"/>
      <c r="AP398" s="294"/>
      <c r="AQ398" s="294"/>
      <c r="AR398" s="294"/>
      <c r="AS398" s="294"/>
      <c r="AT398" s="294"/>
      <c r="AU398" s="294"/>
      <c r="AV398" s="294"/>
      <c r="AW398" s="294"/>
      <c r="AX398" s="294"/>
      <c r="AY398" s="294"/>
      <c r="AZ398" s="294"/>
      <c r="BA398" s="294"/>
      <c r="BB398" s="294"/>
      <c r="BC398" s="294"/>
      <c r="BD398" s="294"/>
      <c r="BE398" s="294"/>
      <c r="BF398" s="294"/>
      <c r="BG398" s="294"/>
      <c r="BH398" s="294"/>
      <c r="BI398" s="327"/>
      <c r="BJ398" s="327"/>
      <c r="BK398" s="327"/>
      <c r="BL398" s="327"/>
      <c r="BM398" s="327"/>
      <c r="BN398" s="327"/>
      <c r="BO398" s="327"/>
      <c r="BP398" s="327"/>
      <c r="BQ398" s="327"/>
      <c r="BR398" s="327"/>
      <c r="BS398" s="327"/>
      <c r="BT398" s="327"/>
    </row>
    <row r="399" spans="19:72" s="357" customFormat="1">
      <c r="S399" s="294"/>
      <c r="T399" s="294"/>
      <c r="U399" s="294"/>
      <c r="V399" s="294"/>
      <c r="W399" s="323"/>
      <c r="X399" s="323"/>
      <c r="Y399" s="323"/>
      <c r="Z399" s="323"/>
      <c r="AA399" s="294"/>
      <c r="AB399" s="294"/>
      <c r="AC399" s="294"/>
      <c r="AD399" s="294"/>
      <c r="AE399" s="294"/>
      <c r="AF399" s="294"/>
      <c r="AG399" s="294"/>
      <c r="AH399" s="294"/>
      <c r="AI399" s="294"/>
      <c r="AJ399" s="294"/>
      <c r="AK399" s="294"/>
      <c r="AL399" s="294"/>
      <c r="AM399" s="294"/>
      <c r="AN399" s="294"/>
      <c r="AO399" s="294"/>
      <c r="AP399" s="294"/>
      <c r="AQ399" s="294"/>
      <c r="AR399" s="294"/>
      <c r="AS399" s="294"/>
      <c r="AT399" s="294"/>
      <c r="AU399" s="294"/>
      <c r="AV399" s="294"/>
      <c r="AW399" s="294"/>
      <c r="AX399" s="294"/>
      <c r="AY399" s="294"/>
      <c r="AZ399" s="294"/>
      <c r="BA399" s="294"/>
      <c r="BB399" s="294"/>
      <c r="BC399" s="294"/>
      <c r="BD399" s="294"/>
      <c r="BE399" s="294"/>
      <c r="BF399" s="294"/>
      <c r="BG399" s="294"/>
      <c r="BH399" s="294"/>
      <c r="BI399" s="327"/>
      <c r="BJ399" s="327"/>
      <c r="BK399" s="327"/>
      <c r="BL399" s="327"/>
      <c r="BM399" s="327"/>
      <c r="BN399" s="327"/>
      <c r="BO399" s="327"/>
      <c r="BP399" s="327"/>
      <c r="BQ399" s="327"/>
      <c r="BR399" s="327"/>
      <c r="BS399" s="327"/>
      <c r="BT399" s="327"/>
    </row>
    <row r="400" spans="19:72" s="357" customFormat="1">
      <c r="S400" s="294"/>
      <c r="T400" s="294"/>
      <c r="U400" s="294"/>
      <c r="V400" s="294"/>
      <c r="W400" s="323"/>
      <c r="X400" s="323"/>
      <c r="Y400" s="323"/>
      <c r="Z400" s="323"/>
      <c r="AA400" s="294"/>
      <c r="AB400" s="294"/>
      <c r="AC400" s="294"/>
      <c r="AD400" s="294"/>
      <c r="AE400" s="294"/>
      <c r="AF400" s="294"/>
      <c r="AG400" s="294"/>
      <c r="AH400" s="294"/>
      <c r="AI400" s="294"/>
      <c r="AJ400" s="294"/>
      <c r="AK400" s="294"/>
      <c r="AL400" s="294"/>
      <c r="AM400" s="294"/>
      <c r="AN400" s="294"/>
      <c r="AO400" s="294"/>
      <c r="AP400" s="294"/>
      <c r="AQ400" s="294"/>
      <c r="AR400" s="294"/>
      <c r="AS400" s="294"/>
      <c r="AT400" s="294"/>
      <c r="AU400" s="294"/>
      <c r="AV400" s="294"/>
      <c r="AW400" s="294"/>
      <c r="AX400" s="294"/>
      <c r="AY400" s="294"/>
      <c r="AZ400" s="294"/>
      <c r="BA400" s="294"/>
      <c r="BB400" s="294"/>
      <c r="BC400" s="294"/>
      <c r="BD400" s="294"/>
      <c r="BE400" s="294"/>
      <c r="BF400" s="294"/>
      <c r="BG400" s="294"/>
      <c r="BH400" s="294"/>
      <c r="BI400" s="327"/>
      <c r="BJ400" s="327"/>
      <c r="BK400" s="327"/>
      <c r="BL400" s="327"/>
      <c r="BM400" s="327"/>
      <c r="BN400" s="327"/>
      <c r="BO400" s="327"/>
      <c r="BP400" s="327"/>
      <c r="BQ400" s="327"/>
      <c r="BR400" s="327"/>
      <c r="BS400" s="327"/>
      <c r="BT400" s="327"/>
    </row>
    <row r="401" spans="19:72" s="357" customFormat="1">
      <c r="S401" s="294"/>
      <c r="T401" s="294"/>
      <c r="U401" s="294"/>
      <c r="V401" s="294"/>
      <c r="W401" s="323"/>
      <c r="X401" s="323"/>
      <c r="Y401" s="323"/>
      <c r="Z401" s="323"/>
      <c r="AA401" s="294"/>
      <c r="AB401" s="294"/>
      <c r="AC401" s="294"/>
      <c r="AD401" s="294"/>
      <c r="AE401" s="294"/>
      <c r="AF401" s="294"/>
      <c r="AG401" s="294"/>
      <c r="AH401" s="294"/>
      <c r="AI401" s="294"/>
      <c r="AJ401" s="294"/>
      <c r="AK401" s="294"/>
      <c r="AL401" s="294"/>
      <c r="AM401" s="294"/>
      <c r="AN401" s="294"/>
      <c r="AO401" s="294"/>
      <c r="AP401" s="294"/>
      <c r="AQ401" s="294"/>
      <c r="AR401" s="294"/>
      <c r="AS401" s="294"/>
      <c r="AT401" s="294"/>
      <c r="AU401" s="294"/>
      <c r="AV401" s="294"/>
      <c r="AW401" s="294"/>
      <c r="AX401" s="294"/>
      <c r="AY401" s="294"/>
      <c r="AZ401" s="294"/>
      <c r="BA401" s="294"/>
      <c r="BB401" s="294"/>
      <c r="BC401" s="294"/>
      <c r="BD401" s="294"/>
      <c r="BE401" s="294"/>
      <c r="BF401" s="294"/>
      <c r="BG401" s="294"/>
      <c r="BH401" s="294"/>
      <c r="BI401" s="327"/>
      <c r="BJ401" s="327"/>
      <c r="BK401" s="327"/>
      <c r="BL401" s="327"/>
      <c r="BM401" s="327"/>
      <c r="BN401" s="327"/>
      <c r="BO401" s="327"/>
      <c r="BP401" s="327"/>
      <c r="BQ401" s="327"/>
      <c r="BR401" s="327"/>
      <c r="BS401" s="327"/>
      <c r="BT401" s="327"/>
    </row>
    <row r="402" spans="19:72" s="357" customFormat="1">
      <c r="S402" s="294"/>
      <c r="T402" s="294"/>
      <c r="U402" s="294"/>
      <c r="V402" s="294"/>
      <c r="W402" s="323"/>
      <c r="X402" s="323"/>
      <c r="Y402" s="323"/>
      <c r="Z402" s="323"/>
      <c r="AA402" s="294"/>
      <c r="AB402" s="294"/>
      <c r="AC402" s="294"/>
      <c r="AD402" s="294"/>
      <c r="AE402" s="294"/>
      <c r="AF402" s="294"/>
      <c r="AG402" s="294"/>
      <c r="AH402" s="294"/>
      <c r="AI402" s="294"/>
      <c r="AJ402" s="294"/>
      <c r="AK402" s="294"/>
      <c r="AL402" s="294"/>
      <c r="AM402" s="294"/>
      <c r="AN402" s="294"/>
      <c r="AO402" s="294"/>
      <c r="AP402" s="294"/>
      <c r="AQ402" s="294"/>
      <c r="AR402" s="294"/>
      <c r="AS402" s="294"/>
      <c r="AT402" s="294"/>
      <c r="AU402" s="294"/>
      <c r="AV402" s="294"/>
      <c r="AW402" s="294"/>
      <c r="AX402" s="294"/>
      <c r="AY402" s="294"/>
      <c r="AZ402" s="294"/>
      <c r="BA402" s="294"/>
      <c r="BB402" s="294"/>
      <c r="BC402" s="294"/>
      <c r="BD402" s="294"/>
      <c r="BE402" s="294"/>
      <c r="BF402" s="294"/>
      <c r="BG402" s="294"/>
      <c r="BH402" s="294"/>
      <c r="BI402" s="327"/>
      <c r="BJ402" s="327"/>
      <c r="BK402" s="327"/>
      <c r="BL402" s="327"/>
      <c r="BM402" s="327"/>
      <c r="BN402" s="327"/>
      <c r="BO402" s="327"/>
      <c r="BP402" s="327"/>
      <c r="BQ402" s="327"/>
      <c r="BR402" s="327"/>
      <c r="BS402" s="327"/>
      <c r="BT402" s="327"/>
    </row>
    <row r="403" spans="19:72" s="357" customFormat="1">
      <c r="S403" s="294"/>
      <c r="T403" s="294"/>
      <c r="U403" s="294"/>
      <c r="V403" s="294"/>
      <c r="W403" s="323"/>
      <c r="X403" s="323"/>
      <c r="Y403" s="323"/>
      <c r="Z403" s="323"/>
      <c r="AA403" s="294"/>
      <c r="AB403" s="294"/>
      <c r="AC403" s="294"/>
      <c r="AD403" s="294"/>
      <c r="AE403" s="294"/>
      <c r="AF403" s="294"/>
      <c r="AG403" s="294"/>
      <c r="AH403" s="294"/>
      <c r="AI403" s="294"/>
      <c r="AJ403" s="294"/>
      <c r="AK403" s="294"/>
      <c r="AL403" s="294"/>
      <c r="AM403" s="294"/>
      <c r="AN403" s="294"/>
      <c r="AO403" s="294"/>
      <c r="AP403" s="294"/>
      <c r="AQ403" s="294"/>
      <c r="AR403" s="294"/>
      <c r="AS403" s="294"/>
      <c r="AT403" s="294"/>
      <c r="AU403" s="294"/>
      <c r="AV403" s="294"/>
      <c r="AW403" s="294"/>
      <c r="AX403" s="294"/>
      <c r="AY403" s="294"/>
      <c r="AZ403" s="294"/>
      <c r="BA403" s="294"/>
      <c r="BB403" s="294"/>
      <c r="BC403" s="294"/>
      <c r="BD403" s="294"/>
      <c r="BE403" s="294"/>
      <c r="BF403" s="294"/>
      <c r="BG403" s="294"/>
      <c r="BH403" s="294"/>
      <c r="BI403" s="327"/>
      <c r="BJ403" s="327"/>
      <c r="BK403" s="327"/>
      <c r="BL403" s="327"/>
      <c r="BM403" s="327"/>
      <c r="BN403" s="327"/>
      <c r="BO403" s="327"/>
      <c r="BP403" s="327"/>
      <c r="BQ403" s="327"/>
      <c r="BR403" s="327"/>
      <c r="BS403" s="327"/>
      <c r="BT403" s="327"/>
    </row>
    <row r="404" spans="19:72" s="357" customFormat="1">
      <c r="S404" s="294"/>
      <c r="T404" s="294"/>
      <c r="U404" s="294"/>
      <c r="V404" s="294"/>
      <c r="W404" s="323"/>
      <c r="X404" s="323"/>
      <c r="Y404" s="323"/>
      <c r="Z404" s="323"/>
      <c r="AA404" s="294"/>
      <c r="AB404" s="294"/>
      <c r="AC404" s="294"/>
      <c r="AD404" s="294"/>
      <c r="AE404" s="294"/>
      <c r="AF404" s="294"/>
      <c r="AG404" s="294"/>
      <c r="AH404" s="294"/>
      <c r="AI404" s="294"/>
      <c r="AJ404" s="294"/>
      <c r="AK404" s="294"/>
      <c r="AL404" s="294"/>
      <c r="AM404" s="294"/>
      <c r="AN404" s="294"/>
      <c r="AO404" s="294"/>
      <c r="AP404" s="294"/>
      <c r="AQ404" s="294"/>
      <c r="AR404" s="294"/>
      <c r="AS404" s="294"/>
      <c r="AT404" s="294"/>
      <c r="AU404" s="294"/>
      <c r="AV404" s="294"/>
      <c r="AW404" s="294"/>
      <c r="AX404" s="294"/>
      <c r="AY404" s="294"/>
      <c r="AZ404" s="294"/>
      <c r="BA404" s="294"/>
      <c r="BB404" s="294"/>
      <c r="BC404" s="294"/>
      <c r="BD404" s="294"/>
      <c r="BE404" s="294"/>
      <c r="BF404" s="294"/>
      <c r="BG404" s="294"/>
      <c r="BH404" s="294"/>
      <c r="BI404" s="327"/>
      <c r="BJ404" s="327"/>
      <c r="BK404" s="327"/>
      <c r="BL404" s="327"/>
      <c r="BM404" s="327"/>
      <c r="BN404" s="327"/>
      <c r="BO404" s="327"/>
      <c r="BP404" s="327"/>
      <c r="BQ404" s="327"/>
      <c r="BR404" s="327"/>
      <c r="BS404" s="327"/>
      <c r="BT404" s="327"/>
    </row>
    <row r="405" spans="19:72" s="357" customFormat="1">
      <c r="S405" s="294"/>
      <c r="T405" s="294"/>
      <c r="U405" s="294"/>
      <c r="V405" s="294"/>
      <c r="W405" s="323"/>
      <c r="X405" s="323"/>
      <c r="Y405" s="323"/>
      <c r="Z405" s="323"/>
      <c r="AA405" s="294"/>
      <c r="AB405" s="294"/>
      <c r="AC405" s="294"/>
      <c r="AD405" s="294"/>
      <c r="AE405" s="294"/>
      <c r="AF405" s="294"/>
      <c r="AG405" s="294"/>
      <c r="AH405" s="294"/>
      <c r="AI405" s="294"/>
      <c r="AJ405" s="294"/>
      <c r="AK405" s="294"/>
      <c r="AL405" s="294"/>
      <c r="AM405" s="294"/>
      <c r="AN405" s="294"/>
      <c r="AO405" s="294"/>
      <c r="AP405" s="294"/>
      <c r="AQ405" s="294"/>
      <c r="AR405" s="294"/>
      <c r="AS405" s="294"/>
      <c r="AT405" s="294"/>
      <c r="AU405" s="294"/>
      <c r="AV405" s="294"/>
      <c r="AW405" s="294"/>
      <c r="AX405" s="294"/>
      <c r="AY405" s="294"/>
      <c r="AZ405" s="294"/>
      <c r="BA405" s="294"/>
      <c r="BB405" s="294"/>
      <c r="BC405" s="294"/>
      <c r="BD405" s="294"/>
      <c r="BE405" s="294"/>
      <c r="BF405" s="294"/>
      <c r="BG405" s="294"/>
      <c r="BH405" s="294"/>
      <c r="BI405" s="327"/>
      <c r="BJ405" s="327"/>
      <c r="BK405" s="327"/>
      <c r="BL405" s="327"/>
      <c r="BM405" s="327"/>
      <c r="BN405" s="327"/>
      <c r="BO405" s="327"/>
      <c r="BP405" s="327"/>
      <c r="BQ405" s="327"/>
      <c r="BR405" s="327"/>
      <c r="BS405" s="327"/>
      <c r="BT405" s="327"/>
    </row>
    <row r="406" spans="19:72" s="357" customFormat="1">
      <c r="S406" s="294"/>
      <c r="T406" s="294"/>
      <c r="U406" s="294"/>
      <c r="V406" s="294"/>
      <c r="W406" s="323"/>
      <c r="X406" s="323"/>
      <c r="Y406" s="323"/>
      <c r="Z406" s="323"/>
      <c r="AA406" s="294"/>
      <c r="AB406" s="294"/>
      <c r="AC406" s="294"/>
      <c r="AD406" s="294"/>
      <c r="AE406" s="294"/>
      <c r="AF406" s="294"/>
      <c r="AG406" s="294"/>
      <c r="AH406" s="294"/>
      <c r="AI406" s="294"/>
      <c r="AJ406" s="294"/>
      <c r="AK406" s="294"/>
      <c r="AL406" s="294"/>
      <c r="AM406" s="294"/>
      <c r="AN406" s="294"/>
      <c r="AO406" s="294"/>
      <c r="AP406" s="294"/>
      <c r="AQ406" s="294"/>
      <c r="AR406" s="294"/>
      <c r="AS406" s="294"/>
      <c r="AT406" s="294"/>
      <c r="AU406" s="294"/>
      <c r="AV406" s="294"/>
      <c r="AW406" s="294"/>
      <c r="AX406" s="294"/>
      <c r="AY406" s="294"/>
      <c r="AZ406" s="294"/>
      <c r="BA406" s="294"/>
      <c r="BB406" s="294"/>
      <c r="BC406" s="294"/>
      <c r="BD406" s="294"/>
      <c r="BE406" s="294"/>
      <c r="BF406" s="294"/>
      <c r="BG406" s="294"/>
      <c r="BH406" s="294"/>
      <c r="BI406" s="327"/>
      <c r="BJ406" s="327"/>
      <c r="BK406" s="327"/>
      <c r="BL406" s="327"/>
      <c r="BM406" s="327"/>
      <c r="BN406" s="327"/>
      <c r="BO406" s="327"/>
      <c r="BP406" s="327"/>
      <c r="BQ406" s="327"/>
      <c r="BR406" s="327"/>
      <c r="BS406" s="327"/>
      <c r="BT406" s="327"/>
    </row>
    <row r="407" spans="19:72" s="357" customFormat="1">
      <c r="S407" s="294"/>
      <c r="T407" s="294"/>
      <c r="U407" s="294"/>
      <c r="V407" s="294"/>
      <c r="W407" s="323"/>
      <c r="X407" s="323"/>
      <c r="Y407" s="323"/>
      <c r="Z407" s="323"/>
      <c r="AA407" s="294"/>
      <c r="AB407" s="294"/>
      <c r="AC407" s="294"/>
      <c r="AD407" s="294"/>
      <c r="AE407" s="294"/>
      <c r="AF407" s="294"/>
      <c r="AG407" s="294"/>
      <c r="AH407" s="294"/>
      <c r="AI407" s="294"/>
      <c r="AJ407" s="294"/>
      <c r="AK407" s="294"/>
      <c r="AL407" s="294"/>
      <c r="AM407" s="294"/>
      <c r="AN407" s="294"/>
      <c r="AO407" s="294"/>
      <c r="AP407" s="294"/>
      <c r="AQ407" s="294"/>
      <c r="AR407" s="294"/>
      <c r="AS407" s="294"/>
      <c r="AT407" s="294"/>
      <c r="AU407" s="294"/>
      <c r="AV407" s="294"/>
      <c r="AW407" s="294"/>
      <c r="AX407" s="294"/>
      <c r="AY407" s="294"/>
      <c r="AZ407" s="294"/>
      <c r="BA407" s="294"/>
      <c r="BB407" s="294"/>
      <c r="BC407" s="294"/>
      <c r="BD407" s="294"/>
      <c r="BE407" s="294"/>
      <c r="BF407" s="294"/>
      <c r="BG407" s="294"/>
      <c r="BH407" s="294"/>
      <c r="BI407" s="327"/>
      <c r="BJ407" s="327"/>
      <c r="BK407" s="327"/>
      <c r="BL407" s="327"/>
      <c r="BM407" s="327"/>
      <c r="BN407" s="327"/>
      <c r="BO407" s="327"/>
      <c r="BP407" s="327"/>
      <c r="BQ407" s="327"/>
      <c r="BR407" s="327"/>
      <c r="BS407" s="327"/>
      <c r="BT407" s="327"/>
    </row>
    <row r="408" spans="19:72" s="357" customFormat="1">
      <c r="S408" s="294"/>
      <c r="T408" s="294"/>
      <c r="U408" s="294"/>
      <c r="V408" s="294"/>
      <c r="W408" s="323"/>
      <c r="X408" s="323"/>
      <c r="Y408" s="323"/>
      <c r="Z408" s="323"/>
      <c r="AA408" s="294"/>
      <c r="AB408" s="294"/>
      <c r="AC408" s="294"/>
      <c r="AD408" s="294"/>
      <c r="AE408" s="294"/>
      <c r="AF408" s="294"/>
      <c r="AG408" s="294"/>
      <c r="AH408" s="294"/>
      <c r="AI408" s="294"/>
      <c r="AJ408" s="294"/>
      <c r="AK408" s="294"/>
      <c r="AL408" s="294"/>
      <c r="AM408" s="294"/>
      <c r="AN408" s="294"/>
      <c r="AO408" s="294"/>
      <c r="AP408" s="294"/>
      <c r="AQ408" s="294"/>
      <c r="AR408" s="294"/>
      <c r="AS408" s="294"/>
      <c r="AT408" s="294"/>
      <c r="AU408" s="294"/>
      <c r="AV408" s="294"/>
      <c r="AW408" s="294"/>
      <c r="AX408" s="294"/>
      <c r="AY408" s="294"/>
      <c r="AZ408" s="294"/>
      <c r="BA408" s="294"/>
      <c r="BB408" s="294"/>
      <c r="BC408" s="294"/>
      <c r="BD408" s="294"/>
      <c r="BE408" s="294"/>
      <c r="BF408" s="294"/>
      <c r="BG408" s="294"/>
      <c r="BH408" s="294"/>
      <c r="BI408" s="327"/>
      <c r="BJ408" s="327"/>
      <c r="BK408" s="327"/>
      <c r="BL408" s="327"/>
      <c r="BM408" s="327"/>
      <c r="BN408" s="327"/>
      <c r="BO408" s="327"/>
      <c r="BP408" s="327"/>
      <c r="BQ408" s="327"/>
      <c r="BR408" s="327"/>
      <c r="BS408" s="327"/>
      <c r="BT408" s="327"/>
    </row>
    <row r="409" spans="19:72" s="357" customFormat="1">
      <c r="S409" s="294"/>
      <c r="T409" s="294"/>
      <c r="U409" s="294"/>
      <c r="V409" s="294"/>
      <c r="W409" s="323"/>
      <c r="X409" s="323"/>
      <c r="Y409" s="323"/>
      <c r="Z409" s="323"/>
      <c r="AA409" s="294"/>
      <c r="AB409" s="294"/>
      <c r="AC409" s="294"/>
      <c r="AD409" s="294"/>
      <c r="AE409" s="294"/>
      <c r="AF409" s="294"/>
      <c r="AG409" s="294"/>
      <c r="AH409" s="294"/>
      <c r="AI409" s="294"/>
      <c r="AJ409" s="294"/>
      <c r="AK409" s="294"/>
      <c r="AL409" s="294"/>
      <c r="AM409" s="294"/>
      <c r="AN409" s="294"/>
      <c r="AO409" s="294"/>
      <c r="AP409" s="294"/>
      <c r="AQ409" s="294"/>
      <c r="AR409" s="294"/>
      <c r="AS409" s="294"/>
      <c r="AT409" s="294"/>
      <c r="AU409" s="294"/>
      <c r="AV409" s="294"/>
      <c r="AW409" s="294"/>
      <c r="AX409" s="294"/>
      <c r="AY409" s="294"/>
      <c r="AZ409" s="294"/>
      <c r="BA409" s="294"/>
      <c r="BB409" s="294"/>
      <c r="BC409" s="294"/>
      <c r="BD409" s="294"/>
      <c r="BE409" s="294"/>
      <c r="BF409" s="294"/>
      <c r="BG409" s="294"/>
      <c r="BH409" s="294"/>
      <c r="BI409" s="327"/>
      <c r="BJ409" s="327"/>
      <c r="BK409" s="327"/>
      <c r="BL409" s="327"/>
      <c r="BM409" s="327"/>
      <c r="BN409" s="327"/>
      <c r="BO409" s="327"/>
      <c r="BP409" s="327"/>
      <c r="BQ409" s="327"/>
      <c r="BR409" s="327"/>
      <c r="BS409" s="327"/>
      <c r="BT409" s="327"/>
    </row>
    <row r="410" spans="19:72" s="357" customFormat="1">
      <c r="S410" s="294"/>
      <c r="T410" s="294"/>
      <c r="U410" s="294"/>
      <c r="V410" s="294"/>
      <c r="W410" s="323"/>
      <c r="X410" s="323"/>
      <c r="Y410" s="323"/>
      <c r="Z410" s="323"/>
      <c r="AA410" s="294"/>
      <c r="AB410" s="294"/>
      <c r="AC410" s="294"/>
      <c r="AD410" s="294"/>
      <c r="AE410" s="294"/>
      <c r="AF410" s="294"/>
      <c r="AG410" s="294"/>
      <c r="AH410" s="294"/>
      <c r="AI410" s="294"/>
      <c r="AJ410" s="294"/>
      <c r="AK410" s="294"/>
      <c r="AL410" s="294"/>
      <c r="AM410" s="294"/>
      <c r="AN410" s="294"/>
      <c r="AO410" s="294"/>
      <c r="AP410" s="294"/>
      <c r="AQ410" s="294"/>
      <c r="AR410" s="294"/>
      <c r="AS410" s="294"/>
      <c r="AT410" s="294"/>
      <c r="AU410" s="294"/>
      <c r="AV410" s="294"/>
      <c r="AW410" s="294"/>
      <c r="AX410" s="294"/>
      <c r="AY410" s="294"/>
      <c r="AZ410" s="294"/>
      <c r="BA410" s="294"/>
      <c r="BB410" s="294"/>
      <c r="BC410" s="294"/>
      <c r="BD410" s="294"/>
      <c r="BE410" s="294"/>
      <c r="BF410" s="294"/>
      <c r="BG410" s="294"/>
      <c r="BH410" s="294"/>
      <c r="BI410" s="327"/>
      <c r="BJ410" s="327"/>
      <c r="BK410" s="327"/>
      <c r="BL410" s="327"/>
      <c r="BM410" s="327"/>
      <c r="BN410" s="327"/>
      <c r="BO410" s="327"/>
      <c r="BP410" s="327"/>
      <c r="BQ410" s="327"/>
      <c r="BR410" s="327"/>
      <c r="BS410" s="327"/>
      <c r="BT410" s="327"/>
    </row>
    <row r="411" spans="19:72" s="357" customFormat="1">
      <c r="S411" s="294"/>
      <c r="T411" s="294"/>
      <c r="U411" s="294"/>
      <c r="V411" s="294"/>
      <c r="W411" s="323"/>
      <c r="X411" s="323"/>
      <c r="Y411" s="323"/>
      <c r="Z411" s="323"/>
      <c r="AA411" s="294"/>
      <c r="AB411" s="294"/>
      <c r="AC411" s="294"/>
      <c r="AD411" s="294"/>
      <c r="AE411" s="294"/>
      <c r="AF411" s="294"/>
      <c r="AG411" s="294"/>
      <c r="AH411" s="294"/>
      <c r="AI411" s="294"/>
      <c r="AJ411" s="294"/>
      <c r="AK411" s="294"/>
      <c r="AL411" s="294"/>
      <c r="AM411" s="294"/>
      <c r="AN411" s="294"/>
      <c r="AO411" s="294"/>
      <c r="AP411" s="294"/>
      <c r="AQ411" s="294"/>
      <c r="AR411" s="294"/>
      <c r="AS411" s="294"/>
      <c r="AT411" s="294"/>
      <c r="AU411" s="294"/>
      <c r="AV411" s="294"/>
      <c r="AW411" s="294"/>
      <c r="AX411" s="294"/>
      <c r="AY411" s="294"/>
      <c r="AZ411" s="294"/>
      <c r="BA411" s="294"/>
      <c r="BB411" s="294"/>
      <c r="BC411" s="294"/>
      <c r="BD411" s="294"/>
      <c r="BE411" s="294"/>
      <c r="BF411" s="294"/>
      <c r="BG411" s="294"/>
      <c r="BH411" s="294"/>
      <c r="BI411" s="327"/>
      <c r="BJ411" s="327"/>
      <c r="BK411" s="327"/>
      <c r="BL411" s="327"/>
      <c r="BM411" s="327"/>
      <c r="BN411" s="327"/>
      <c r="BO411" s="327"/>
      <c r="BP411" s="327"/>
      <c r="BQ411" s="327"/>
      <c r="BR411" s="327"/>
      <c r="BS411" s="327"/>
      <c r="BT411" s="327"/>
    </row>
    <row r="412" spans="19:72" s="357" customFormat="1">
      <c r="S412" s="294"/>
      <c r="T412" s="294"/>
      <c r="U412" s="294"/>
      <c r="V412" s="294"/>
      <c r="W412" s="323"/>
      <c r="X412" s="323"/>
      <c r="Y412" s="323"/>
      <c r="Z412" s="323"/>
      <c r="AA412" s="294"/>
      <c r="AB412" s="294"/>
      <c r="AC412" s="294"/>
      <c r="AD412" s="294"/>
      <c r="AE412" s="294"/>
      <c r="AF412" s="294"/>
      <c r="AG412" s="294"/>
      <c r="AH412" s="294"/>
      <c r="AI412" s="294"/>
      <c r="AJ412" s="294"/>
      <c r="AK412" s="294"/>
      <c r="AL412" s="294"/>
      <c r="AM412" s="294"/>
      <c r="AN412" s="294"/>
      <c r="AO412" s="294"/>
      <c r="AP412" s="294"/>
      <c r="AQ412" s="294"/>
      <c r="AR412" s="294"/>
      <c r="AS412" s="294"/>
      <c r="AT412" s="294"/>
      <c r="AU412" s="294"/>
      <c r="AV412" s="294"/>
      <c r="AW412" s="294"/>
      <c r="AX412" s="294"/>
      <c r="AY412" s="294"/>
      <c r="AZ412" s="294"/>
      <c r="BA412" s="294"/>
      <c r="BB412" s="294"/>
      <c r="BC412" s="294"/>
      <c r="BD412" s="294"/>
      <c r="BE412" s="294"/>
      <c r="BF412" s="294"/>
      <c r="BG412" s="294"/>
      <c r="BH412" s="294"/>
      <c r="BI412" s="327"/>
      <c r="BJ412" s="327"/>
      <c r="BK412" s="327"/>
      <c r="BL412" s="327"/>
      <c r="BM412" s="327"/>
      <c r="BN412" s="327"/>
      <c r="BO412" s="327"/>
      <c r="BP412" s="327"/>
      <c r="BQ412" s="327"/>
      <c r="BR412" s="327"/>
      <c r="BS412" s="327"/>
      <c r="BT412" s="327"/>
    </row>
    <row r="413" spans="19:72" s="357" customFormat="1">
      <c r="S413" s="294"/>
      <c r="T413" s="294"/>
      <c r="U413" s="294"/>
      <c r="V413" s="294"/>
      <c r="W413" s="323"/>
      <c r="X413" s="323"/>
      <c r="Y413" s="323"/>
      <c r="Z413" s="323"/>
      <c r="AA413" s="294"/>
      <c r="AB413" s="294"/>
      <c r="AC413" s="294"/>
      <c r="AD413" s="294"/>
      <c r="AE413" s="294"/>
      <c r="AF413" s="294"/>
      <c r="AG413" s="294"/>
      <c r="AH413" s="294"/>
      <c r="AI413" s="294"/>
      <c r="AJ413" s="294"/>
      <c r="AK413" s="294"/>
      <c r="AL413" s="294"/>
      <c r="AM413" s="294"/>
      <c r="AN413" s="294"/>
      <c r="AO413" s="294"/>
      <c r="AP413" s="294"/>
      <c r="AQ413" s="294"/>
      <c r="AR413" s="294"/>
      <c r="AS413" s="294"/>
      <c r="AT413" s="294"/>
      <c r="AU413" s="294"/>
      <c r="AV413" s="294"/>
      <c r="AW413" s="294"/>
      <c r="AX413" s="294"/>
      <c r="AY413" s="294"/>
      <c r="AZ413" s="294"/>
      <c r="BA413" s="294"/>
      <c r="BB413" s="294"/>
      <c r="BC413" s="294"/>
      <c r="BD413" s="294"/>
      <c r="BE413" s="294"/>
      <c r="BF413" s="294"/>
      <c r="BG413" s="294"/>
      <c r="BH413" s="294"/>
      <c r="BI413" s="327"/>
      <c r="BJ413" s="327"/>
      <c r="BK413" s="327"/>
      <c r="BL413" s="327"/>
      <c r="BM413" s="327"/>
      <c r="BN413" s="327"/>
      <c r="BO413" s="327"/>
      <c r="BP413" s="327"/>
      <c r="BQ413" s="327"/>
      <c r="BR413" s="327"/>
      <c r="BS413" s="327"/>
      <c r="BT413" s="327"/>
    </row>
    <row r="414" spans="19:72" s="357" customFormat="1">
      <c r="S414" s="294"/>
      <c r="T414" s="294"/>
      <c r="U414" s="294"/>
      <c r="V414" s="294"/>
      <c r="W414" s="323"/>
      <c r="X414" s="323"/>
      <c r="Y414" s="323"/>
      <c r="Z414" s="323"/>
      <c r="AA414" s="294"/>
      <c r="AB414" s="294"/>
      <c r="AC414" s="294"/>
      <c r="AD414" s="294"/>
      <c r="AE414" s="294"/>
      <c r="AF414" s="294"/>
      <c r="AG414" s="294"/>
      <c r="AH414" s="294"/>
      <c r="AI414" s="294"/>
      <c r="AJ414" s="294"/>
      <c r="AK414" s="294"/>
      <c r="AL414" s="294"/>
      <c r="AM414" s="294"/>
      <c r="AN414" s="294"/>
      <c r="AO414" s="294"/>
      <c r="AP414" s="294"/>
      <c r="AQ414" s="294"/>
      <c r="AR414" s="294"/>
      <c r="AS414" s="294"/>
      <c r="AT414" s="294"/>
      <c r="AU414" s="294"/>
      <c r="AV414" s="294"/>
      <c r="AW414" s="294"/>
      <c r="AX414" s="294"/>
      <c r="AY414" s="294"/>
      <c r="AZ414" s="294"/>
      <c r="BA414" s="294"/>
      <c r="BB414" s="294"/>
      <c r="BC414" s="294"/>
      <c r="BD414" s="294"/>
      <c r="BE414" s="294"/>
      <c r="BF414" s="294"/>
      <c r="BG414" s="294"/>
      <c r="BH414" s="294"/>
      <c r="BI414" s="327"/>
      <c r="BJ414" s="327"/>
      <c r="BK414" s="327"/>
      <c r="BL414" s="327"/>
      <c r="BM414" s="327"/>
      <c r="BN414" s="327"/>
      <c r="BO414" s="327"/>
      <c r="BP414" s="327"/>
      <c r="BQ414" s="327"/>
      <c r="BR414" s="327"/>
      <c r="BS414" s="327"/>
      <c r="BT414" s="327"/>
    </row>
    <row r="415" spans="19:72" s="357" customFormat="1">
      <c r="S415" s="294"/>
      <c r="T415" s="294"/>
      <c r="U415" s="294"/>
      <c r="V415" s="294"/>
      <c r="W415" s="323"/>
      <c r="X415" s="323"/>
      <c r="Y415" s="323"/>
      <c r="Z415" s="323"/>
      <c r="AA415" s="294"/>
      <c r="AB415" s="294"/>
      <c r="AC415" s="294"/>
      <c r="AD415" s="294"/>
      <c r="AE415" s="294"/>
      <c r="AF415" s="294"/>
      <c r="AG415" s="294"/>
      <c r="AH415" s="294"/>
      <c r="AI415" s="294"/>
      <c r="AJ415" s="294"/>
      <c r="AK415" s="294"/>
      <c r="AL415" s="294"/>
      <c r="AM415" s="294"/>
      <c r="AN415" s="294"/>
      <c r="AO415" s="294"/>
      <c r="AP415" s="294"/>
      <c r="AQ415" s="294"/>
      <c r="AR415" s="294"/>
      <c r="AS415" s="294"/>
      <c r="AT415" s="294"/>
      <c r="AU415" s="294"/>
      <c r="AV415" s="294"/>
      <c r="AW415" s="294"/>
      <c r="AX415" s="294"/>
      <c r="AY415" s="294"/>
      <c r="AZ415" s="294"/>
      <c r="BA415" s="294"/>
      <c r="BB415" s="294"/>
      <c r="BC415" s="294"/>
      <c r="BD415" s="294"/>
      <c r="BE415" s="294"/>
      <c r="BF415" s="294"/>
      <c r="BG415" s="294"/>
      <c r="BH415" s="294"/>
      <c r="BI415" s="327"/>
      <c r="BJ415" s="327"/>
      <c r="BK415" s="327"/>
      <c r="BL415" s="327"/>
      <c r="BM415" s="327"/>
      <c r="BN415" s="327"/>
      <c r="BO415" s="327"/>
      <c r="BP415" s="327"/>
      <c r="BQ415" s="327"/>
      <c r="BR415" s="327"/>
      <c r="BS415" s="327"/>
      <c r="BT415" s="327"/>
    </row>
    <row r="416" spans="19:72" s="357" customFormat="1">
      <c r="S416" s="294"/>
      <c r="T416" s="294"/>
      <c r="U416" s="294"/>
      <c r="V416" s="294"/>
      <c r="W416" s="323"/>
      <c r="X416" s="323"/>
      <c r="Y416" s="323"/>
      <c r="Z416" s="323"/>
      <c r="AA416" s="294"/>
      <c r="AB416" s="294"/>
      <c r="AC416" s="294"/>
      <c r="AD416" s="294"/>
      <c r="AE416" s="294"/>
      <c r="AF416" s="294"/>
      <c r="AG416" s="294"/>
      <c r="AH416" s="294"/>
      <c r="AI416" s="294"/>
      <c r="AJ416" s="294"/>
      <c r="AK416" s="294"/>
      <c r="AL416" s="294"/>
      <c r="AM416" s="294"/>
      <c r="AN416" s="294"/>
      <c r="AO416" s="294"/>
      <c r="AP416" s="294"/>
      <c r="AQ416" s="294"/>
      <c r="AR416" s="294"/>
      <c r="AS416" s="294"/>
      <c r="AT416" s="294"/>
      <c r="AU416" s="294"/>
      <c r="AV416" s="294"/>
      <c r="AW416" s="294"/>
      <c r="AX416" s="294"/>
      <c r="AY416" s="294"/>
      <c r="AZ416" s="294"/>
      <c r="BA416" s="294"/>
      <c r="BB416" s="294"/>
      <c r="BC416" s="294"/>
      <c r="BD416" s="294"/>
      <c r="BE416" s="294"/>
      <c r="BF416" s="294"/>
      <c r="BG416" s="294"/>
      <c r="BH416" s="294"/>
      <c r="BI416" s="327"/>
      <c r="BJ416" s="327"/>
      <c r="BK416" s="327"/>
      <c r="BL416" s="327"/>
      <c r="BM416" s="327"/>
      <c r="BN416" s="327"/>
      <c r="BO416" s="327"/>
      <c r="BP416" s="327"/>
      <c r="BQ416" s="327"/>
      <c r="BR416" s="327"/>
      <c r="BS416" s="327"/>
      <c r="BT416" s="327"/>
    </row>
    <row r="417" spans="19:72" s="357" customFormat="1">
      <c r="S417" s="294"/>
      <c r="T417" s="294"/>
      <c r="U417" s="294"/>
      <c r="V417" s="294"/>
      <c r="W417" s="323"/>
      <c r="X417" s="323"/>
      <c r="Y417" s="323"/>
      <c r="Z417" s="323"/>
      <c r="AA417" s="294"/>
      <c r="AB417" s="294"/>
      <c r="AC417" s="294"/>
      <c r="AD417" s="294"/>
      <c r="AE417" s="294"/>
      <c r="AF417" s="294"/>
      <c r="AG417" s="294"/>
      <c r="AH417" s="294"/>
      <c r="AI417" s="294"/>
      <c r="AJ417" s="294"/>
      <c r="AK417" s="294"/>
      <c r="AL417" s="294"/>
      <c r="AM417" s="294"/>
      <c r="AN417" s="294"/>
      <c r="AO417" s="294"/>
      <c r="AP417" s="294"/>
      <c r="AQ417" s="294"/>
      <c r="AR417" s="294"/>
      <c r="AS417" s="294"/>
      <c r="AT417" s="294"/>
      <c r="AU417" s="294"/>
      <c r="AV417" s="294"/>
      <c r="AW417" s="294"/>
      <c r="AX417" s="294"/>
      <c r="AY417" s="294"/>
      <c r="AZ417" s="294"/>
      <c r="BA417" s="294"/>
      <c r="BB417" s="294"/>
      <c r="BC417" s="294"/>
      <c r="BD417" s="294"/>
      <c r="BE417" s="294"/>
      <c r="BF417" s="294"/>
      <c r="BG417" s="294"/>
      <c r="BH417" s="294"/>
      <c r="BI417" s="327"/>
      <c r="BJ417" s="327"/>
      <c r="BK417" s="327"/>
      <c r="BL417" s="327"/>
      <c r="BM417" s="327"/>
      <c r="BN417" s="327"/>
      <c r="BO417" s="327"/>
      <c r="BP417" s="327"/>
      <c r="BQ417" s="327"/>
      <c r="BR417" s="327"/>
      <c r="BS417" s="327"/>
      <c r="BT417" s="327"/>
    </row>
    <row r="418" spans="19:72" s="357" customFormat="1">
      <c r="S418" s="294"/>
      <c r="T418" s="294"/>
      <c r="U418" s="294"/>
      <c r="V418" s="294"/>
      <c r="W418" s="323"/>
      <c r="X418" s="323"/>
      <c r="Y418" s="323"/>
      <c r="Z418" s="323"/>
      <c r="AA418" s="294"/>
      <c r="AB418" s="294"/>
      <c r="AC418" s="294"/>
      <c r="AD418" s="294"/>
      <c r="AE418" s="294"/>
      <c r="AF418" s="294"/>
      <c r="AG418" s="294"/>
      <c r="AH418" s="294"/>
      <c r="AI418" s="294"/>
      <c r="AJ418" s="294"/>
      <c r="AK418" s="294"/>
      <c r="AL418" s="294"/>
      <c r="AM418" s="294"/>
      <c r="AN418" s="294"/>
      <c r="AO418" s="294"/>
      <c r="AP418" s="294"/>
      <c r="AQ418" s="294"/>
      <c r="AR418" s="294"/>
      <c r="AS418" s="294"/>
      <c r="AT418" s="294"/>
      <c r="AU418" s="294"/>
      <c r="AV418" s="294"/>
      <c r="AW418" s="294"/>
      <c r="AX418" s="294"/>
      <c r="AY418" s="294"/>
      <c r="AZ418" s="294"/>
      <c r="BA418" s="294"/>
      <c r="BB418" s="294"/>
      <c r="BC418" s="294"/>
      <c r="BD418" s="294"/>
      <c r="BE418" s="294"/>
      <c r="BF418" s="294"/>
      <c r="BG418" s="294"/>
      <c r="BH418" s="294"/>
      <c r="BI418" s="327"/>
      <c r="BJ418" s="327"/>
      <c r="BK418" s="327"/>
      <c r="BL418" s="327"/>
      <c r="BM418" s="327"/>
      <c r="BN418" s="327"/>
      <c r="BO418" s="327"/>
      <c r="BP418" s="327"/>
      <c r="BQ418" s="327"/>
      <c r="BR418" s="327"/>
      <c r="BS418" s="327"/>
      <c r="BT418" s="327"/>
    </row>
    <row r="419" spans="19:72" s="357" customFormat="1">
      <c r="S419" s="294"/>
      <c r="T419" s="294"/>
      <c r="U419" s="294"/>
      <c r="V419" s="294"/>
      <c r="W419" s="323"/>
      <c r="X419" s="323"/>
      <c r="Y419" s="323"/>
      <c r="Z419" s="323"/>
      <c r="AA419" s="294"/>
      <c r="AB419" s="294"/>
      <c r="AC419" s="294"/>
      <c r="AD419" s="294"/>
      <c r="AE419" s="294"/>
      <c r="AF419" s="294"/>
      <c r="AG419" s="294"/>
      <c r="AH419" s="294"/>
      <c r="AI419" s="294"/>
      <c r="AJ419" s="294"/>
      <c r="AK419" s="294"/>
      <c r="AL419" s="294"/>
      <c r="AM419" s="294"/>
      <c r="AN419" s="294"/>
      <c r="AO419" s="294"/>
      <c r="AP419" s="294"/>
      <c r="AQ419" s="294"/>
      <c r="AR419" s="294"/>
      <c r="AS419" s="294"/>
      <c r="AT419" s="294"/>
      <c r="AU419" s="294"/>
      <c r="AV419" s="294"/>
      <c r="AW419" s="294"/>
      <c r="AX419" s="294"/>
      <c r="AY419" s="294"/>
      <c r="AZ419" s="294"/>
      <c r="BA419" s="294"/>
      <c r="BB419" s="294"/>
      <c r="BC419" s="294"/>
      <c r="BD419" s="294"/>
      <c r="BE419" s="294"/>
      <c r="BF419" s="294"/>
      <c r="BG419" s="294"/>
      <c r="BH419" s="294"/>
      <c r="BI419" s="327"/>
      <c r="BJ419" s="327"/>
      <c r="BK419" s="327"/>
      <c r="BL419" s="327"/>
      <c r="BM419" s="327"/>
      <c r="BN419" s="327"/>
      <c r="BO419" s="327"/>
      <c r="BP419" s="327"/>
      <c r="BQ419" s="327"/>
      <c r="BR419" s="327"/>
      <c r="BS419" s="327"/>
      <c r="BT419" s="327"/>
    </row>
    <row r="420" spans="19:72" s="357" customFormat="1">
      <c r="S420" s="294"/>
      <c r="T420" s="294"/>
      <c r="U420" s="294"/>
      <c r="V420" s="294"/>
      <c r="W420" s="323"/>
      <c r="X420" s="323"/>
      <c r="Y420" s="323"/>
      <c r="Z420" s="323"/>
      <c r="AA420" s="294"/>
      <c r="AB420" s="294"/>
      <c r="AC420" s="294"/>
      <c r="AD420" s="294"/>
      <c r="AE420" s="294"/>
      <c r="AF420" s="294"/>
      <c r="AG420" s="294"/>
      <c r="AH420" s="294"/>
      <c r="AI420" s="294"/>
      <c r="AJ420" s="294"/>
      <c r="AK420" s="294"/>
      <c r="AL420" s="294"/>
      <c r="AM420" s="294"/>
      <c r="AN420" s="294"/>
      <c r="AO420" s="294"/>
      <c r="AP420" s="294"/>
      <c r="AQ420" s="294"/>
      <c r="AR420" s="294"/>
      <c r="AS420" s="294"/>
      <c r="AT420" s="294"/>
      <c r="AU420" s="294"/>
      <c r="AV420" s="294"/>
      <c r="AW420" s="294"/>
      <c r="AX420" s="294"/>
      <c r="AY420" s="294"/>
      <c r="AZ420" s="294"/>
      <c r="BA420" s="294"/>
      <c r="BB420" s="294"/>
      <c r="BC420" s="294"/>
      <c r="BD420" s="294"/>
      <c r="BE420" s="294"/>
      <c r="BF420" s="294"/>
      <c r="BG420" s="294"/>
      <c r="BH420" s="294"/>
      <c r="BI420" s="327"/>
      <c r="BJ420" s="327"/>
      <c r="BK420" s="327"/>
      <c r="BL420" s="327"/>
      <c r="BM420" s="327"/>
      <c r="BN420" s="327"/>
      <c r="BO420" s="327"/>
      <c r="BP420" s="327"/>
      <c r="BQ420" s="327"/>
      <c r="BR420" s="327"/>
      <c r="BS420" s="327"/>
      <c r="BT420" s="327"/>
    </row>
    <row r="421" spans="19:72" s="357" customFormat="1">
      <c r="S421" s="294"/>
      <c r="T421" s="294"/>
      <c r="U421" s="294"/>
      <c r="V421" s="294"/>
      <c r="W421" s="323"/>
      <c r="X421" s="323"/>
      <c r="Y421" s="323"/>
      <c r="Z421" s="323"/>
      <c r="AA421" s="294"/>
      <c r="AB421" s="294"/>
      <c r="AC421" s="294"/>
      <c r="AD421" s="294"/>
      <c r="AE421" s="294"/>
      <c r="AF421" s="294"/>
      <c r="AG421" s="294"/>
      <c r="AH421" s="294"/>
      <c r="AI421" s="294"/>
      <c r="AJ421" s="294"/>
      <c r="AK421" s="294"/>
      <c r="AL421" s="294"/>
      <c r="AM421" s="294"/>
      <c r="AN421" s="294"/>
      <c r="AO421" s="294"/>
      <c r="AP421" s="294"/>
      <c r="AQ421" s="294"/>
      <c r="AR421" s="294"/>
      <c r="AS421" s="294"/>
      <c r="AT421" s="294"/>
      <c r="AU421" s="294"/>
      <c r="AV421" s="294"/>
      <c r="AW421" s="294"/>
      <c r="AX421" s="294"/>
      <c r="AY421" s="294"/>
      <c r="AZ421" s="294"/>
      <c r="BA421" s="294"/>
      <c r="BB421" s="294"/>
      <c r="BC421" s="294"/>
      <c r="BD421" s="294"/>
      <c r="BE421" s="294"/>
      <c r="BF421" s="294"/>
      <c r="BG421" s="294"/>
      <c r="BH421" s="294"/>
      <c r="BI421" s="327"/>
      <c r="BJ421" s="327"/>
      <c r="BK421" s="327"/>
      <c r="BL421" s="327"/>
      <c r="BM421" s="327"/>
      <c r="BN421" s="327"/>
      <c r="BO421" s="327"/>
      <c r="BP421" s="327"/>
      <c r="BQ421" s="327"/>
      <c r="BR421" s="327"/>
      <c r="BS421" s="327"/>
      <c r="BT421" s="327"/>
    </row>
    <row r="422" spans="19:72" s="357" customFormat="1">
      <c r="S422" s="294"/>
      <c r="T422" s="294"/>
      <c r="U422" s="294"/>
      <c r="V422" s="294"/>
      <c r="W422" s="323"/>
      <c r="X422" s="323"/>
      <c r="Y422" s="323"/>
      <c r="Z422" s="323"/>
      <c r="AA422" s="294"/>
      <c r="AB422" s="294"/>
      <c r="AC422" s="294"/>
      <c r="AD422" s="294"/>
      <c r="AE422" s="294"/>
      <c r="AF422" s="294"/>
      <c r="AG422" s="294"/>
      <c r="AH422" s="294"/>
      <c r="AI422" s="294"/>
      <c r="AJ422" s="294"/>
      <c r="AK422" s="294"/>
      <c r="AL422" s="294"/>
      <c r="AM422" s="294"/>
      <c r="AN422" s="294"/>
      <c r="AO422" s="294"/>
      <c r="AP422" s="294"/>
      <c r="AQ422" s="294"/>
      <c r="AR422" s="294"/>
      <c r="AS422" s="294"/>
      <c r="AT422" s="294"/>
      <c r="AU422" s="294"/>
      <c r="AV422" s="294"/>
      <c r="AW422" s="294"/>
      <c r="AX422" s="294"/>
      <c r="AY422" s="294"/>
      <c r="AZ422" s="294"/>
      <c r="BA422" s="294"/>
      <c r="BB422" s="294"/>
      <c r="BC422" s="294"/>
      <c r="BD422" s="294"/>
      <c r="BE422" s="294"/>
      <c r="BF422" s="294"/>
      <c r="BG422" s="294"/>
      <c r="BH422" s="294"/>
      <c r="BI422" s="327"/>
      <c r="BJ422" s="327"/>
      <c r="BK422" s="327"/>
      <c r="BL422" s="327"/>
      <c r="BM422" s="327"/>
      <c r="BN422" s="327"/>
      <c r="BO422" s="327"/>
      <c r="BP422" s="327"/>
      <c r="BQ422" s="327"/>
      <c r="BR422" s="327"/>
      <c r="BS422" s="327"/>
      <c r="BT422" s="327"/>
    </row>
    <row r="423" spans="19:72" s="357" customFormat="1">
      <c r="S423" s="294"/>
      <c r="T423" s="294"/>
      <c r="U423" s="294"/>
      <c r="V423" s="294"/>
      <c r="W423" s="323"/>
      <c r="X423" s="323"/>
      <c r="Y423" s="323"/>
      <c r="Z423" s="323"/>
      <c r="AA423" s="294"/>
      <c r="AB423" s="294"/>
      <c r="AC423" s="294"/>
      <c r="AD423" s="294"/>
      <c r="AE423" s="294"/>
      <c r="AF423" s="294"/>
      <c r="AG423" s="294"/>
      <c r="AH423" s="294"/>
      <c r="AI423" s="294"/>
      <c r="AJ423" s="294"/>
      <c r="AK423" s="294"/>
      <c r="AL423" s="294"/>
      <c r="AM423" s="294"/>
      <c r="AN423" s="294"/>
      <c r="AO423" s="294"/>
      <c r="AP423" s="294"/>
      <c r="AQ423" s="294"/>
      <c r="AR423" s="294"/>
      <c r="AS423" s="294"/>
      <c r="AT423" s="294"/>
      <c r="AU423" s="294"/>
      <c r="AV423" s="294"/>
      <c r="AW423" s="294"/>
      <c r="AX423" s="294"/>
      <c r="AY423" s="294"/>
      <c r="AZ423" s="294"/>
      <c r="BA423" s="294"/>
      <c r="BB423" s="294"/>
      <c r="BC423" s="294"/>
      <c r="BD423" s="294"/>
      <c r="BE423" s="294"/>
      <c r="BF423" s="294"/>
      <c r="BG423" s="294"/>
      <c r="BH423" s="294"/>
      <c r="BI423" s="327"/>
      <c r="BJ423" s="327"/>
      <c r="BK423" s="327"/>
      <c r="BL423" s="327"/>
      <c r="BM423" s="327"/>
      <c r="BN423" s="327"/>
      <c r="BO423" s="327"/>
      <c r="BP423" s="327"/>
      <c r="BQ423" s="327"/>
      <c r="BR423" s="327"/>
      <c r="BS423" s="327"/>
      <c r="BT423" s="327"/>
    </row>
    <row r="424" spans="19:72" s="357" customFormat="1">
      <c r="S424" s="294"/>
      <c r="T424" s="294"/>
      <c r="U424" s="294"/>
      <c r="V424" s="294"/>
      <c r="W424" s="323"/>
      <c r="X424" s="323"/>
      <c r="Y424" s="323"/>
      <c r="Z424" s="323"/>
      <c r="AA424" s="294"/>
      <c r="AB424" s="294"/>
      <c r="AC424" s="294"/>
      <c r="AD424" s="294"/>
      <c r="AE424" s="294"/>
      <c r="AF424" s="294"/>
      <c r="AG424" s="294"/>
      <c r="AH424" s="294"/>
      <c r="AI424" s="294"/>
      <c r="AJ424" s="294"/>
      <c r="AK424" s="294"/>
      <c r="AL424" s="294"/>
      <c r="AM424" s="294"/>
      <c r="AN424" s="294"/>
      <c r="AO424" s="294"/>
      <c r="AP424" s="294"/>
      <c r="AQ424" s="294"/>
      <c r="AR424" s="294"/>
      <c r="AS424" s="294"/>
      <c r="AT424" s="294"/>
      <c r="AU424" s="294"/>
      <c r="AV424" s="294"/>
      <c r="AW424" s="294"/>
      <c r="AX424" s="294"/>
      <c r="AY424" s="294"/>
      <c r="AZ424" s="294"/>
      <c r="BA424" s="294"/>
      <c r="BB424" s="294"/>
      <c r="BC424" s="294"/>
      <c r="BD424" s="294"/>
      <c r="BE424" s="294"/>
      <c r="BF424" s="294"/>
      <c r="BG424" s="294"/>
      <c r="BH424" s="294"/>
      <c r="BI424" s="327"/>
      <c r="BJ424" s="327"/>
      <c r="BK424" s="327"/>
      <c r="BL424" s="327"/>
      <c r="BM424" s="327"/>
      <c r="BN424" s="327"/>
      <c r="BO424" s="327"/>
      <c r="BP424" s="327"/>
      <c r="BQ424" s="327"/>
      <c r="BR424" s="327"/>
      <c r="BS424" s="327"/>
      <c r="BT424" s="327"/>
    </row>
    <row r="425" spans="19:72" s="357" customFormat="1">
      <c r="S425" s="294"/>
      <c r="T425" s="294"/>
      <c r="U425" s="294"/>
      <c r="V425" s="294"/>
      <c r="W425" s="323"/>
      <c r="X425" s="323"/>
      <c r="Y425" s="323"/>
      <c r="Z425" s="323"/>
      <c r="AA425" s="294"/>
      <c r="AB425" s="294"/>
      <c r="AC425" s="294"/>
      <c r="AD425" s="294"/>
      <c r="AE425" s="294"/>
      <c r="AF425" s="294"/>
      <c r="AG425" s="294"/>
      <c r="AH425" s="294"/>
      <c r="AI425" s="294"/>
      <c r="AJ425" s="294"/>
      <c r="AK425" s="294"/>
      <c r="AL425" s="294"/>
      <c r="AM425" s="294"/>
      <c r="AN425" s="294"/>
      <c r="AO425" s="294"/>
      <c r="AP425" s="294"/>
      <c r="AQ425" s="294"/>
      <c r="AR425" s="294"/>
      <c r="AS425" s="294"/>
      <c r="AT425" s="294"/>
      <c r="AU425" s="294"/>
      <c r="AV425" s="294"/>
      <c r="AW425" s="294"/>
      <c r="AX425" s="294"/>
      <c r="AY425" s="294"/>
      <c r="AZ425" s="294"/>
      <c r="BA425" s="294"/>
      <c r="BB425" s="294"/>
      <c r="BC425" s="294"/>
      <c r="BD425" s="294"/>
      <c r="BE425" s="294"/>
      <c r="BF425" s="294"/>
      <c r="BG425" s="294"/>
      <c r="BH425" s="294"/>
      <c r="BI425" s="327"/>
      <c r="BJ425" s="327"/>
      <c r="BK425" s="327"/>
      <c r="BL425" s="327"/>
      <c r="BM425" s="327"/>
      <c r="BN425" s="327"/>
      <c r="BO425" s="327"/>
      <c r="BP425" s="327"/>
      <c r="BQ425" s="327"/>
      <c r="BR425" s="327"/>
      <c r="BS425" s="327"/>
      <c r="BT425" s="327"/>
    </row>
    <row r="426" spans="19:72" s="357" customFormat="1">
      <c r="S426" s="294"/>
      <c r="T426" s="294"/>
      <c r="U426" s="294"/>
      <c r="V426" s="294"/>
      <c r="W426" s="323"/>
      <c r="X426" s="323"/>
      <c r="Y426" s="323"/>
      <c r="Z426" s="323"/>
      <c r="AA426" s="294"/>
      <c r="AB426" s="294"/>
      <c r="AC426" s="294"/>
      <c r="AD426" s="294"/>
      <c r="AE426" s="294"/>
      <c r="AF426" s="294"/>
      <c r="AG426" s="294"/>
      <c r="AH426" s="294"/>
      <c r="AI426" s="294"/>
      <c r="AJ426" s="294"/>
      <c r="AK426" s="294"/>
      <c r="AL426" s="294"/>
      <c r="AM426" s="294"/>
      <c r="AN426" s="294"/>
      <c r="AO426" s="294"/>
      <c r="AP426" s="294"/>
      <c r="AQ426" s="294"/>
      <c r="AR426" s="294"/>
      <c r="AS426" s="294"/>
      <c r="AT426" s="294"/>
      <c r="AU426" s="294"/>
      <c r="AV426" s="294"/>
      <c r="AW426" s="294"/>
      <c r="AX426" s="294"/>
      <c r="AY426" s="294"/>
      <c r="AZ426" s="294"/>
      <c r="BA426" s="294"/>
      <c r="BB426" s="294"/>
      <c r="BC426" s="294"/>
      <c r="BD426" s="294"/>
      <c r="BE426" s="294"/>
      <c r="BF426" s="294"/>
      <c r="BG426" s="294"/>
      <c r="BH426" s="294"/>
      <c r="BI426" s="327"/>
      <c r="BJ426" s="327"/>
      <c r="BK426" s="327"/>
      <c r="BL426" s="327"/>
      <c r="BM426" s="327"/>
      <c r="BN426" s="327"/>
      <c r="BO426" s="327"/>
      <c r="BP426" s="327"/>
      <c r="BQ426" s="327"/>
      <c r="BR426" s="327"/>
      <c r="BS426" s="327"/>
      <c r="BT426" s="327"/>
    </row>
    <row r="427" spans="19:72" s="357" customFormat="1">
      <c r="S427" s="294"/>
      <c r="T427" s="294"/>
      <c r="U427" s="294"/>
      <c r="V427" s="294"/>
      <c r="W427" s="323"/>
      <c r="X427" s="323"/>
      <c r="Y427" s="323"/>
      <c r="Z427" s="323"/>
      <c r="AA427" s="294"/>
      <c r="AB427" s="294"/>
      <c r="AC427" s="294"/>
      <c r="AD427" s="294"/>
      <c r="AE427" s="294"/>
      <c r="AF427" s="294"/>
      <c r="AG427" s="294"/>
      <c r="AH427" s="294"/>
      <c r="AI427" s="294"/>
      <c r="AJ427" s="294"/>
      <c r="AK427" s="294"/>
      <c r="AL427" s="294"/>
      <c r="AM427" s="294"/>
      <c r="AN427" s="294"/>
      <c r="AO427" s="294"/>
      <c r="AP427" s="294"/>
      <c r="AQ427" s="294"/>
      <c r="AR427" s="294"/>
      <c r="AS427" s="294"/>
      <c r="AT427" s="294"/>
      <c r="AU427" s="294"/>
      <c r="AV427" s="294"/>
      <c r="AW427" s="294"/>
      <c r="AX427" s="294"/>
      <c r="AY427" s="294"/>
      <c r="AZ427" s="294"/>
      <c r="BA427" s="294"/>
      <c r="BB427" s="294"/>
      <c r="BC427" s="294"/>
      <c r="BD427" s="294"/>
      <c r="BE427" s="294"/>
      <c r="BF427" s="294"/>
      <c r="BG427" s="294"/>
      <c r="BH427" s="294"/>
      <c r="BI427" s="327"/>
      <c r="BJ427" s="327"/>
      <c r="BK427" s="327"/>
      <c r="BL427" s="327"/>
      <c r="BM427" s="327"/>
      <c r="BN427" s="327"/>
      <c r="BO427" s="327"/>
      <c r="BP427" s="327"/>
      <c r="BQ427" s="327"/>
      <c r="BR427" s="327"/>
      <c r="BS427" s="327"/>
      <c r="BT427" s="327"/>
    </row>
    <row r="428" spans="19:72" s="357" customFormat="1">
      <c r="S428" s="294"/>
      <c r="T428" s="294"/>
      <c r="U428" s="294"/>
      <c r="V428" s="294"/>
      <c r="W428" s="323"/>
      <c r="X428" s="323"/>
      <c r="Y428" s="323"/>
      <c r="Z428" s="323"/>
      <c r="AA428" s="294"/>
      <c r="AB428" s="294"/>
      <c r="AC428" s="294"/>
      <c r="AD428" s="294"/>
      <c r="AE428" s="294"/>
      <c r="AF428" s="294"/>
      <c r="AG428" s="294"/>
      <c r="AH428" s="294"/>
      <c r="AI428" s="294"/>
      <c r="AJ428" s="294"/>
      <c r="AK428" s="294"/>
      <c r="AL428" s="294"/>
      <c r="AM428" s="294"/>
      <c r="AN428" s="294"/>
      <c r="AO428" s="294"/>
      <c r="AP428" s="294"/>
      <c r="AQ428" s="294"/>
      <c r="AR428" s="294"/>
      <c r="AS428" s="294"/>
      <c r="AT428" s="294"/>
      <c r="AU428" s="294"/>
      <c r="AV428" s="294"/>
      <c r="AW428" s="294"/>
      <c r="AX428" s="294"/>
      <c r="AY428" s="294"/>
      <c r="AZ428" s="294"/>
      <c r="BA428" s="294"/>
      <c r="BB428" s="294"/>
      <c r="BC428" s="294"/>
      <c r="BD428" s="294"/>
      <c r="BE428" s="294"/>
      <c r="BF428" s="294"/>
      <c r="BG428" s="294"/>
      <c r="BH428" s="294"/>
      <c r="BI428" s="327"/>
      <c r="BJ428" s="327"/>
      <c r="BK428" s="327"/>
      <c r="BL428" s="327"/>
      <c r="BM428" s="327"/>
      <c r="BN428" s="327"/>
      <c r="BO428" s="327"/>
      <c r="BP428" s="327"/>
      <c r="BQ428" s="327"/>
      <c r="BR428" s="327"/>
      <c r="BS428" s="327"/>
      <c r="BT428" s="327"/>
    </row>
    <row r="429" spans="19:72" s="357" customFormat="1">
      <c r="S429" s="294"/>
      <c r="T429" s="294"/>
      <c r="U429" s="294"/>
      <c r="V429" s="294"/>
      <c r="W429" s="323"/>
      <c r="X429" s="323"/>
      <c r="Y429" s="323"/>
      <c r="Z429" s="323"/>
      <c r="AA429" s="294"/>
      <c r="AB429" s="294"/>
      <c r="AC429" s="294"/>
      <c r="AD429" s="294"/>
      <c r="AE429" s="294"/>
      <c r="AF429" s="294"/>
      <c r="AG429" s="294"/>
      <c r="AH429" s="294"/>
      <c r="AI429" s="294"/>
      <c r="AJ429" s="294"/>
      <c r="AK429" s="294"/>
      <c r="AL429" s="294"/>
      <c r="AM429" s="294"/>
      <c r="AN429" s="294"/>
      <c r="AO429" s="294"/>
      <c r="AP429" s="294"/>
      <c r="AQ429" s="294"/>
      <c r="AR429" s="294"/>
      <c r="AS429" s="294"/>
      <c r="AT429" s="294"/>
      <c r="AU429" s="294"/>
      <c r="AV429" s="294"/>
      <c r="AW429" s="294"/>
      <c r="AX429" s="294"/>
      <c r="AY429" s="294"/>
      <c r="AZ429" s="294"/>
      <c r="BA429" s="294"/>
      <c r="BB429" s="294"/>
      <c r="BC429" s="294"/>
      <c r="BD429" s="294"/>
      <c r="BE429" s="294"/>
      <c r="BF429" s="294"/>
      <c r="BG429" s="294"/>
      <c r="BH429" s="294"/>
      <c r="BI429" s="327"/>
      <c r="BJ429" s="327"/>
      <c r="BK429" s="327"/>
      <c r="BL429" s="327"/>
      <c r="BM429" s="327"/>
      <c r="BN429" s="327"/>
      <c r="BO429" s="327"/>
      <c r="BP429" s="327"/>
      <c r="BQ429" s="327"/>
      <c r="BR429" s="327"/>
      <c r="BS429" s="327"/>
      <c r="BT429" s="327"/>
    </row>
    <row r="430" spans="19:72" s="357" customFormat="1">
      <c r="S430" s="294"/>
      <c r="T430" s="294"/>
      <c r="U430" s="294"/>
      <c r="V430" s="294"/>
      <c r="W430" s="323"/>
      <c r="X430" s="323"/>
      <c r="Y430" s="323"/>
      <c r="Z430" s="323"/>
      <c r="AA430" s="294"/>
      <c r="AB430" s="294"/>
      <c r="AC430" s="294"/>
      <c r="AD430" s="294"/>
      <c r="AE430" s="294"/>
      <c r="AF430" s="294"/>
      <c r="AG430" s="294"/>
      <c r="AH430" s="294"/>
      <c r="AI430" s="294"/>
      <c r="AJ430" s="294"/>
      <c r="AK430" s="294"/>
      <c r="AL430" s="294"/>
      <c r="AM430" s="294"/>
      <c r="AN430" s="294"/>
      <c r="AO430" s="294"/>
      <c r="AP430" s="294"/>
      <c r="AQ430" s="294"/>
      <c r="AR430" s="294"/>
      <c r="AS430" s="294"/>
      <c r="AT430" s="294"/>
      <c r="AU430" s="294"/>
      <c r="AV430" s="294"/>
      <c r="AW430" s="294"/>
      <c r="AX430" s="294"/>
      <c r="AY430" s="294"/>
      <c r="AZ430" s="294"/>
      <c r="BA430" s="294"/>
      <c r="BB430" s="294"/>
      <c r="BC430" s="294"/>
      <c r="BD430" s="294"/>
      <c r="BE430" s="294"/>
      <c r="BF430" s="294"/>
      <c r="BG430" s="294"/>
      <c r="BH430" s="294"/>
      <c r="BI430" s="327"/>
      <c r="BJ430" s="327"/>
      <c r="BK430" s="327"/>
      <c r="BL430" s="327"/>
      <c r="BM430" s="327"/>
      <c r="BN430" s="327"/>
      <c r="BO430" s="327"/>
      <c r="BP430" s="327"/>
      <c r="BQ430" s="327"/>
      <c r="BR430" s="327"/>
      <c r="BS430" s="327"/>
      <c r="BT430" s="327"/>
    </row>
    <row r="431" spans="19:72" s="357" customFormat="1">
      <c r="S431" s="294"/>
      <c r="T431" s="294"/>
      <c r="U431" s="294"/>
      <c r="V431" s="294"/>
      <c r="W431" s="323"/>
      <c r="X431" s="323"/>
      <c r="Y431" s="323"/>
      <c r="Z431" s="323"/>
      <c r="AA431" s="294"/>
      <c r="AB431" s="294"/>
      <c r="AC431" s="294"/>
      <c r="AD431" s="294"/>
      <c r="AE431" s="294"/>
      <c r="AF431" s="294"/>
      <c r="AG431" s="294"/>
      <c r="AH431" s="294"/>
      <c r="AI431" s="294"/>
      <c r="AJ431" s="294"/>
      <c r="AK431" s="294"/>
      <c r="AL431" s="294"/>
      <c r="AM431" s="294"/>
      <c r="AN431" s="294"/>
      <c r="AO431" s="294"/>
      <c r="AP431" s="294"/>
      <c r="AQ431" s="294"/>
      <c r="AR431" s="294"/>
      <c r="AS431" s="294"/>
      <c r="AT431" s="294"/>
      <c r="AU431" s="294"/>
      <c r="AV431" s="294"/>
      <c r="AW431" s="294"/>
      <c r="AX431" s="294"/>
      <c r="AY431" s="294"/>
      <c r="AZ431" s="294"/>
      <c r="BA431" s="294"/>
      <c r="BB431" s="294"/>
      <c r="BC431" s="294"/>
      <c r="BD431" s="294"/>
      <c r="BE431" s="294"/>
      <c r="BF431" s="294"/>
      <c r="BG431" s="294"/>
      <c r="BH431" s="294"/>
      <c r="BI431" s="327"/>
      <c r="BJ431" s="327"/>
      <c r="BK431" s="327"/>
      <c r="BL431" s="327"/>
      <c r="BM431" s="327"/>
      <c r="BN431" s="327"/>
      <c r="BO431" s="327"/>
      <c r="BP431" s="327"/>
      <c r="BQ431" s="327"/>
      <c r="BR431" s="327"/>
      <c r="BS431" s="327"/>
      <c r="BT431" s="327"/>
    </row>
    <row r="432" spans="19:72" s="357" customFormat="1">
      <c r="S432" s="294"/>
      <c r="T432" s="294"/>
      <c r="U432" s="294"/>
      <c r="V432" s="294"/>
      <c r="W432" s="323"/>
      <c r="X432" s="323"/>
      <c r="Y432" s="323"/>
      <c r="Z432" s="323"/>
      <c r="AA432" s="294"/>
      <c r="AB432" s="294"/>
      <c r="AC432" s="294"/>
      <c r="AD432" s="294"/>
      <c r="AE432" s="294"/>
      <c r="AF432" s="294"/>
      <c r="AG432" s="294"/>
      <c r="AH432" s="294"/>
      <c r="AI432" s="294"/>
      <c r="AJ432" s="294"/>
      <c r="AK432" s="294"/>
      <c r="AL432" s="294"/>
      <c r="AM432" s="294"/>
      <c r="AN432" s="294"/>
      <c r="AO432" s="294"/>
      <c r="AP432" s="294"/>
      <c r="AQ432" s="294"/>
      <c r="AR432" s="294"/>
      <c r="AS432" s="294"/>
      <c r="AT432" s="294"/>
      <c r="AU432" s="294"/>
      <c r="AV432" s="294"/>
      <c r="AW432" s="294"/>
      <c r="AX432" s="294"/>
      <c r="AY432" s="294"/>
      <c r="AZ432" s="294"/>
      <c r="BA432" s="294"/>
      <c r="BB432" s="294"/>
      <c r="BC432" s="294"/>
      <c r="BD432" s="294"/>
      <c r="BE432" s="294"/>
      <c r="BF432" s="294"/>
      <c r="BG432" s="294"/>
      <c r="BH432" s="294"/>
      <c r="BI432" s="327"/>
      <c r="BJ432" s="327"/>
      <c r="BK432" s="327"/>
      <c r="BL432" s="327"/>
      <c r="BM432" s="327"/>
      <c r="BN432" s="327"/>
      <c r="BO432" s="327"/>
      <c r="BP432" s="327"/>
      <c r="BQ432" s="327"/>
      <c r="BR432" s="327"/>
      <c r="BS432" s="327"/>
      <c r="BT432" s="327"/>
    </row>
    <row r="433" spans="19:72" s="357" customFormat="1">
      <c r="S433" s="294"/>
      <c r="T433" s="294"/>
      <c r="U433" s="294"/>
      <c r="V433" s="294"/>
      <c r="W433" s="323"/>
      <c r="X433" s="323"/>
      <c r="Y433" s="323"/>
      <c r="Z433" s="323"/>
      <c r="AA433" s="294"/>
      <c r="AB433" s="294"/>
      <c r="AC433" s="294"/>
      <c r="AD433" s="294"/>
      <c r="AE433" s="294"/>
      <c r="AF433" s="294"/>
      <c r="AG433" s="294"/>
      <c r="AH433" s="294"/>
      <c r="AI433" s="294"/>
      <c r="AJ433" s="294"/>
      <c r="AK433" s="294"/>
      <c r="AL433" s="294"/>
      <c r="AM433" s="294"/>
      <c r="AN433" s="294"/>
      <c r="AO433" s="294"/>
      <c r="AP433" s="294"/>
      <c r="AQ433" s="294"/>
      <c r="AR433" s="294"/>
      <c r="AS433" s="294"/>
      <c r="AT433" s="294"/>
      <c r="AU433" s="294"/>
      <c r="AV433" s="294"/>
      <c r="AW433" s="294"/>
      <c r="AX433" s="294"/>
      <c r="AY433" s="294"/>
      <c r="AZ433" s="294"/>
      <c r="BA433" s="294"/>
      <c r="BB433" s="294"/>
      <c r="BC433" s="294"/>
      <c r="BD433" s="294"/>
      <c r="BE433" s="294"/>
      <c r="BF433" s="294"/>
      <c r="BG433" s="294"/>
      <c r="BH433" s="294"/>
      <c r="BI433" s="327"/>
      <c r="BJ433" s="327"/>
      <c r="BK433" s="327"/>
      <c r="BL433" s="327"/>
      <c r="BM433" s="327"/>
      <c r="BN433" s="327"/>
      <c r="BO433" s="327"/>
      <c r="BP433" s="327"/>
      <c r="BQ433" s="327"/>
      <c r="BR433" s="327"/>
      <c r="BS433" s="327"/>
      <c r="BT433" s="327"/>
    </row>
    <row r="434" spans="19:72" s="357" customFormat="1">
      <c r="S434" s="294"/>
      <c r="T434" s="294"/>
      <c r="U434" s="294"/>
      <c r="V434" s="294"/>
      <c r="W434" s="323"/>
      <c r="X434" s="323"/>
      <c r="Y434" s="323"/>
      <c r="Z434" s="323"/>
      <c r="AA434" s="294"/>
      <c r="AB434" s="294"/>
      <c r="AC434" s="294"/>
      <c r="AD434" s="294"/>
      <c r="AE434" s="294"/>
      <c r="AF434" s="294"/>
      <c r="AG434" s="294"/>
      <c r="AH434" s="294"/>
      <c r="AI434" s="294"/>
      <c r="AJ434" s="294"/>
      <c r="AK434" s="294"/>
      <c r="AL434" s="294"/>
      <c r="AM434" s="294"/>
      <c r="AN434" s="294"/>
      <c r="AO434" s="294"/>
      <c r="AP434" s="294"/>
      <c r="AQ434" s="294"/>
      <c r="AR434" s="294"/>
      <c r="AS434" s="294"/>
      <c r="AT434" s="294"/>
      <c r="AU434" s="294"/>
      <c r="AV434" s="294"/>
      <c r="AW434" s="294"/>
      <c r="AX434" s="294"/>
      <c r="AY434" s="294"/>
      <c r="AZ434" s="294"/>
      <c r="BA434" s="294"/>
      <c r="BB434" s="294"/>
      <c r="BC434" s="294"/>
      <c r="BD434" s="294"/>
      <c r="BE434" s="294"/>
      <c r="BF434" s="294"/>
      <c r="BG434" s="294"/>
      <c r="BH434" s="294"/>
      <c r="BI434" s="327"/>
      <c r="BJ434" s="327"/>
      <c r="BK434" s="327"/>
      <c r="BL434" s="327"/>
      <c r="BM434" s="327"/>
      <c r="BN434" s="327"/>
      <c r="BO434" s="327"/>
      <c r="BP434" s="327"/>
      <c r="BQ434" s="327"/>
      <c r="BR434" s="327"/>
      <c r="BS434" s="327"/>
      <c r="BT434" s="327"/>
    </row>
    <row r="435" spans="19:72" s="357" customFormat="1">
      <c r="S435" s="294"/>
      <c r="T435" s="294"/>
      <c r="U435" s="294"/>
      <c r="V435" s="294"/>
      <c r="W435" s="323"/>
      <c r="X435" s="323"/>
      <c r="Y435" s="323"/>
      <c r="Z435" s="323"/>
      <c r="AA435" s="294"/>
      <c r="AB435" s="294"/>
      <c r="AC435" s="294"/>
      <c r="AD435" s="294"/>
      <c r="AE435" s="294"/>
      <c r="AF435" s="294"/>
      <c r="AG435" s="294"/>
      <c r="AH435" s="294"/>
      <c r="AI435" s="294"/>
      <c r="AJ435" s="294"/>
      <c r="AK435" s="294"/>
      <c r="AL435" s="294"/>
      <c r="AM435" s="294"/>
      <c r="AN435" s="294"/>
      <c r="AO435" s="294"/>
      <c r="AP435" s="294"/>
      <c r="AQ435" s="294"/>
      <c r="AR435" s="294"/>
      <c r="AS435" s="294"/>
      <c r="AT435" s="294"/>
      <c r="AU435" s="294"/>
      <c r="AV435" s="294"/>
      <c r="AW435" s="294"/>
      <c r="AX435" s="294"/>
      <c r="AY435" s="294"/>
      <c r="AZ435" s="294"/>
      <c r="BA435" s="294"/>
      <c r="BB435" s="294"/>
      <c r="BC435" s="294"/>
      <c r="BD435" s="294"/>
      <c r="BE435" s="294"/>
      <c r="BF435" s="294"/>
      <c r="BG435" s="294"/>
      <c r="BH435" s="294"/>
      <c r="BI435" s="327"/>
      <c r="BJ435" s="327"/>
      <c r="BK435" s="327"/>
      <c r="BL435" s="327"/>
      <c r="BM435" s="327"/>
      <c r="BN435" s="327"/>
      <c r="BO435" s="327"/>
      <c r="BP435" s="327"/>
      <c r="BQ435" s="327"/>
      <c r="BR435" s="327"/>
      <c r="BS435" s="327"/>
      <c r="BT435" s="327"/>
    </row>
    <row r="436" spans="19:72" s="357" customFormat="1">
      <c r="S436" s="294"/>
      <c r="T436" s="294"/>
      <c r="U436" s="294"/>
      <c r="V436" s="294"/>
      <c r="W436" s="323"/>
      <c r="X436" s="323"/>
      <c r="Y436" s="323"/>
      <c r="Z436" s="323"/>
      <c r="AA436" s="294"/>
      <c r="AB436" s="294"/>
      <c r="AC436" s="294"/>
      <c r="AD436" s="294"/>
      <c r="AE436" s="294"/>
      <c r="AF436" s="294"/>
      <c r="AG436" s="294"/>
      <c r="AH436" s="294"/>
      <c r="AI436" s="294"/>
      <c r="AJ436" s="294"/>
      <c r="AK436" s="294"/>
      <c r="AL436" s="294"/>
      <c r="AM436" s="294"/>
      <c r="AN436" s="294"/>
      <c r="AO436" s="294"/>
      <c r="AP436" s="294"/>
      <c r="AQ436" s="294"/>
      <c r="AR436" s="294"/>
      <c r="AS436" s="294"/>
      <c r="AT436" s="294"/>
      <c r="AU436" s="294"/>
      <c r="AV436" s="294"/>
      <c r="AW436" s="294"/>
      <c r="AX436" s="294"/>
      <c r="AY436" s="294"/>
      <c r="AZ436" s="294"/>
      <c r="BA436" s="294"/>
      <c r="BB436" s="294"/>
      <c r="BC436" s="294"/>
      <c r="BD436" s="294"/>
      <c r="BE436" s="294"/>
      <c r="BF436" s="294"/>
      <c r="BG436" s="294"/>
      <c r="BH436" s="294"/>
      <c r="BI436" s="327"/>
      <c r="BJ436" s="327"/>
      <c r="BK436" s="327"/>
      <c r="BL436" s="327"/>
      <c r="BM436" s="327"/>
      <c r="BN436" s="327"/>
      <c r="BO436" s="327"/>
      <c r="BP436" s="327"/>
      <c r="BQ436" s="327"/>
      <c r="BR436" s="327"/>
      <c r="BS436" s="327"/>
      <c r="BT436" s="327"/>
    </row>
    <row r="437" spans="19:72" s="357" customFormat="1">
      <c r="S437" s="294"/>
      <c r="T437" s="294"/>
      <c r="U437" s="294"/>
      <c r="V437" s="294"/>
      <c r="W437" s="323"/>
      <c r="X437" s="323"/>
      <c r="Y437" s="323"/>
      <c r="Z437" s="323"/>
      <c r="AA437" s="294"/>
      <c r="AB437" s="294"/>
      <c r="AC437" s="294"/>
      <c r="AD437" s="294"/>
      <c r="AE437" s="294"/>
      <c r="AF437" s="294"/>
      <c r="AG437" s="294"/>
      <c r="AH437" s="294"/>
      <c r="AI437" s="294"/>
      <c r="AJ437" s="294"/>
      <c r="AK437" s="294"/>
      <c r="AL437" s="294"/>
      <c r="AM437" s="294"/>
      <c r="AN437" s="294"/>
      <c r="AO437" s="294"/>
      <c r="AP437" s="294"/>
      <c r="AQ437" s="294"/>
      <c r="AR437" s="294"/>
      <c r="AS437" s="294"/>
      <c r="AT437" s="294"/>
      <c r="AU437" s="294"/>
      <c r="AV437" s="294"/>
      <c r="AW437" s="294"/>
      <c r="AX437" s="294"/>
      <c r="AY437" s="294"/>
      <c r="AZ437" s="294"/>
      <c r="BA437" s="294"/>
      <c r="BB437" s="294"/>
      <c r="BC437" s="294"/>
      <c r="BD437" s="294"/>
      <c r="BE437" s="294"/>
      <c r="BF437" s="294"/>
      <c r="BG437" s="294"/>
      <c r="BH437" s="294"/>
      <c r="BI437" s="327"/>
      <c r="BJ437" s="327"/>
      <c r="BK437" s="327"/>
      <c r="BL437" s="327"/>
      <c r="BM437" s="327"/>
      <c r="BN437" s="327"/>
      <c r="BO437" s="327"/>
      <c r="BP437" s="327"/>
      <c r="BQ437" s="327"/>
      <c r="BR437" s="327"/>
      <c r="BS437" s="327"/>
      <c r="BT437" s="327"/>
    </row>
    <row r="438" spans="19:72" s="357" customFormat="1">
      <c r="S438" s="294"/>
      <c r="T438" s="294"/>
      <c r="U438" s="294"/>
      <c r="V438" s="294"/>
      <c r="W438" s="323"/>
      <c r="X438" s="323"/>
      <c r="Y438" s="323"/>
      <c r="Z438" s="323"/>
      <c r="AA438" s="294"/>
      <c r="AB438" s="294"/>
      <c r="AC438" s="294"/>
      <c r="AD438" s="294"/>
      <c r="AE438" s="294"/>
      <c r="AF438" s="294"/>
      <c r="AG438" s="294"/>
      <c r="AH438" s="294"/>
      <c r="AI438" s="294"/>
      <c r="AJ438" s="294"/>
      <c r="AK438" s="294"/>
      <c r="AL438" s="294"/>
      <c r="AM438" s="294"/>
      <c r="AN438" s="294"/>
      <c r="AO438" s="294"/>
      <c r="AP438" s="294"/>
      <c r="AQ438" s="294"/>
      <c r="AR438" s="294"/>
      <c r="AS438" s="294"/>
      <c r="AT438" s="294"/>
      <c r="AU438" s="294"/>
      <c r="AV438" s="294"/>
      <c r="AW438" s="294"/>
      <c r="AX438" s="294"/>
      <c r="AY438" s="294"/>
      <c r="AZ438" s="294"/>
      <c r="BA438" s="294"/>
      <c r="BB438" s="294"/>
      <c r="BC438" s="294"/>
      <c r="BD438" s="294"/>
      <c r="BE438" s="294"/>
      <c r="BF438" s="294"/>
      <c r="BG438" s="294"/>
      <c r="BH438" s="294"/>
      <c r="BI438" s="327"/>
      <c r="BJ438" s="327"/>
      <c r="BK438" s="327"/>
      <c r="BL438" s="327"/>
      <c r="BM438" s="327"/>
      <c r="BN438" s="327"/>
      <c r="BO438" s="327"/>
      <c r="BP438" s="327"/>
      <c r="BQ438" s="327"/>
      <c r="BR438" s="327"/>
      <c r="BS438" s="327"/>
      <c r="BT438" s="327"/>
    </row>
    <row r="439" spans="19:72" s="357" customFormat="1">
      <c r="S439" s="294"/>
      <c r="T439" s="294"/>
      <c r="U439" s="294"/>
      <c r="V439" s="294"/>
      <c r="W439" s="323"/>
      <c r="X439" s="323"/>
      <c r="Y439" s="323"/>
      <c r="Z439" s="323"/>
      <c r="AA439" s="294"/>
      <c r="AB439" s="294"/>
      <c r="AC439" s="294"/>
      <c r="AD439" s="294"/>
      <c r="AE439" s="294"/>
      <c r="AF439" s="294"/>
      <c r="AG439" s="294"/>
      <c r="AH439" s="294"/>
      <c r="AI439" s="294"/>
      <c r="AJ439" s="294"/>
      <c r="AK439" s="294"/>
      <c r="AL439" s="294"/>
      <c r="AM439" s="294"/>
      <c r="AN439" s="294"/>
      <c r="AO439" s="294"/>
      <c r="AP439" s="294"/>
      <c r="AQ439" s="294"/>
      <c r="AR439" s="294"/>
      <c r="AS439" s="294"/>
      <c r="AT439" s="294"/>
      <c r="AU439" s="294"/>
      <c r="AV439" s="294"/>
      <c r="AW439" s="294"/>
      <c r="AX439" s="294"/>
      <c r="AY439" s="294"/>
      <c r="AZ439" s="294"/>
      <c r="BA439" s="294"/>
      <c r="BB439" s="294"/>
      <c r="BC439" s="294"/>
      <c r="BD439" s="294"/>
      <c r="BE439" s="294"/>
      <c r="BF439" s="294"/>
      <c r="BG439" s="294"/>
      <c r="BH439" s="294"/>
      <c r="BI439" s="327"/>
      <c r="BJ439" s="327"/>
      <c r="BK439" s="327"/>
      <c r="BL439" s="327"/>
      <c r="BM439" s="327"/>
      <c r="BN439" s="327"/>
      <c r="BO439" s="327"/>
      <c r="BP439" s="327"/>
      <c r="BQ439" s="327"/>
      <c r="BR439" s="327"/>
      <c r="BS439" s="327"/>
      <c r="BT439" s="327"/>
    </row>
    <row r="440" spans="19:72" s="357" customFormat="1">
      <c r="S440" s="294"/>
      <c r="T440" s="294"/>
      <c r="U440" s="294"/>
      <c r="V440" s="294"/>
      <c r="W440" s="323"/>
      <c r="X440" s="323"/>
      <c r="Y440" s="323"/>
      <c r="Z440" s="323"/>
      <c r="AA440" s="294"/>
      <c r="AB440" s="294"/>
      <c r="AC440" s="294"/>
      <c r="AD440" s="294"/>
      <c r="AE440" s="294"/>
      <c r="AF440" s="294"/>
      <c r="AG440" s="294"/>
      <c r="AH440" s="294"/>
      <c r="AI440" s="294"/>
      <c r="AJ440" s="294"/>
      <c r="AK440" s="294"/>
      <c r="AL440" s="294"/>
      <c r="AM440" s="294"/>
      <c r="AN440" s="294"/>
      <c r="AO440" s="294"/>
      <c r="AP440" s="294"/>
      <c r="AQ440" s="294"/>
      <c r="AR440" s="294"/>
      <c r="AS440" s="294"/>
      <c r="AT440" s="294"/>
      <c r="AU440" s="294"/>
      <c r="AV440" s="294"/>
      <c r="AW440" s="294"/>
      <c r="AX440" s="294"/>
      <c r="AY440" s="294"/>
      <c r="AZ440" s="294"/>
      <c r="BA440" s="294"/>
      <c r="BB440" s="294"/>
      <c r="BC440" s="294"/>
      <c r="BD440" s="294"/>
      <c r="BE440" s="294"/>
      <c r="BF440" s="294"/>
      <c r="BG440" s="294"/>
      <c r="BH440" s="294"/>
      <c r="BI440" s="327"/>
      <c r="BJ440" s="327"/>
      <c r="BK440" s="327"/>
      <c r="BL440" s="327"/>
      <c r="BM440" s="327"/>
      <c r="BN440" s="327"/>
      <c r="BO440" s="327"/>
      <c r="BP440" s="327"/>
      <c r="BQ440" s="327"/>
      <c r="BR440" s="327"/>
      <c r="BS440" s="327"/>
      <c r="BT440" s="327"/>
    </row>
    <row r="441" spans="19:72" s="357" customFormat="1">
      <c r="S441" s="294"/>
      <c r="T441" s="294"/>
      <c r="U441" s="294"/>
      <c r="V441" s="294"/>
      <c r="W441" s="323"/>
      <c r="X441" s="323"/>
      <c r="Y441" s="323"/>
      <c r="Z441" s="323"/>
      <c r="AA441" s="294"/>
      <c r="AB441" s="294"/>
      <c r="AC441" s="294"/>
      <c r="AD441" s="294"/>
      <c r="AE441" s="294"/>
      <c r="AF441" s="294"/>
      <c r="AG441" s="294"/>
      <c r="AH441" s="294"/>
      <c r="AI441" s="294"/>
      <c r="AJ441" s="294"/>
      <c r="AK441" s="294"/>
      <c r="AL441" s="294"/>
      <c r="AM441" s="294"/>
      <c r="AN441" s="294"/>
      <c r="AO441" s="294"/>
      <c r="AP441" s="294"/>
      <c r="AQ441" s="294"/>
      <c r="AR441" s="294"/>
      <c r="AS441" s="294"/>
      <c r="AT441" s="294"/>
      <c r="AU441" s="294"/>
      <c r="AV441" s="294"/>
      <c r="AW441" s="294"/>
      <c r="AX441" s="294"/>
      <c r="AY441" s="294"/>
      <c r="AZ441" s="294"/>
      <c r="BA441" s="294"/>
      <c r="BB441" s="294"/>
      <c r="BC441" s="294"/>
      <c r="BD441" s="294"/>
      <c r="BE441" s="294"/>
      <c r="BF441" s="294"/>
      <c r="BG441" s="294"/>
      <c r="BH441" s="294"/>
      <c r="BI441" s="327"/>
      <c r="BJ441" s="327"/>
      <c r="BK441" s="327"/>
      <c r="BL441" s="327"/>
      <c r="BM441" s="327"/>
      <c r="BN441" s="327"/>
      <c r="BO441" s="327"/>
      <c r="BP441" s="327"/>
      <c r="BQ441" s="327"/>
      <c r="BR441" s="327"/>
      <c r="BS441" s="327"/>
      <c r="BT441" s="327"/>
    </row>
    <row r="442" spans="19:72" s="357" customFormat="1">
      <c r="S442" s="294"/>
      <c r="T442" s="294"/>
      <c r="U442" s="294"/>
      <c r="V442" s="294"/>
      <c r="W442" s="323"/>
      <c r="X442" s="323"/>
      <c r="Y442" s="323"/>
      <c r="Z442" s="323"/>
      <c r="AA442" s="294"/>
      <c r="AB442" s="294"/>
      <c r="AC442" s="294"/>
      <c r="AD442" s="294"/>
      <c r="AE442" s="294"/>
      <c r="AF442" s="294"/>
      <c r="AG442" s="294"/>
      <c r="AH442" s="294"/>
      <c r="AI442" s="294"/>
      <c r="AJ442" s="294"/>
      <c r="AK442" s="294"/>
      <c r="AL442" s="294"/>
      <c r="AM442" s="294"/>
      <c r="AN442" s="294"/>
      <c r="AO442" s="294"/>
      <c r="AP442" s="294"/>
      <c r="AQ442" s="294"/>
      <c r="AR442" s="294"/>
      <c r="AS442" s="294"/>
      <c r="AT442" s="294"/>
      <c r="AU442" s="294"/>
      <c r="AV442" s="294"/>
      <c r="AW442" s="294"/>
      <c r="AX442" s="294"/>
      <c r="AY442" s="294"/>
      <c r="AZ442" s="294"/>
      <c r="BA442" s="294"/>
      <c r="BB442" s="294"/>
      <c r="BC442" s="294"/>
      <c r="BD442" s="294"/>
      <c r="BE442" s="294"/>
      <c r="BF442" s="294"/>
      <c r="BG442" s="294"/>
      <c r="BH442" s="294"/>
      <c r="BI442" s="327"/>
      <c r="BJ442" s="327"/>
      <c r="BK442" s="327"/>
      <c r="BL442" s="327"/>
      <c r="BM442" s="327"/>
      <c r="BN442" s="327"/>
      <c r="BO442" s="327"/>
      <c r="BP442" s="327"/>
      <c r="BQ442" s="327"/>
      <c r="BR442" s="327"/>
      <c r="BS442" s="327"/>
      <c r="BT442" s="327"/>
    </row>
    <row r="443" spans="19:72" s="357" customFormat="1">
      <c r="S443" s="294"/>
      <c r="T443" s="294"/>
      <c r="U443" s="294"/>
      <c r="V443" s="294"/>
      <c r="W443" s="323"/>
      <c r="X443" s="323"/>
      <c r="Y443" s="323"/>
      <c r="Z443" s="323"/>
      <c r="AA443" s="294"/>
      <c r="AB443" s="294"/>
      <c r="AC443" s="294"/>
      <c r="AD443" s="294"/>
      <c r="AE443" s="294"/>
      <c r="AF443" s="294"/>
      <c r="AG443" s="294"/>
      <c r="AH443" s="294"/>
      <c r="AI443" s="294"/>
      <c r="AJ443" s="294"/>
      <c r="AK443" s="294"/>
      <c r="AL443" s="294"/>
      <c r="AM443" s="294"/>
      <c r="AN443" s="294"/>
      <c r="AO443" s="294"/>
      <c r="AP443" s="294"/>
      <c r="AQ443" s="294"/>
      <c r="AR443" s="294"/>
      <c r="AS443" s="294"/>
      <c r="AT443" s="294"/>
      <c r="AU443" s="294"/>
      <c r="AV443" s="294"/>
      <c r="AW443" s="294"/>
      <c r="AX443" s="294"/>
      <c r="AY443" s="294"/>
      <c r="AZ443" s="294"/>
      <c r="BA443" s="294"/>
      <c r="BB443" s="294"/>
      <c r="BC443" s="294"/>
      <c r="BD443" s="294"/>
      <c r="BE443" s="294"/>
      <c r="BF443" s="294"/>
      <c r="BG443" s="294"/>
      <c r="BH443" s="294"/>
      <c r="BI443" s="327"/>
      <c r="BJ443" s="327"/>
      <c r="BK443" s="327"/>
      <c r="BL443" s="327"/>
      <c r="BM443" s="327"/>
      <c r="BN443" s="327"/>
      <c r="BO443" s="327"/>
      <c r="BP443" s="327"/>
      <c r="BQ443" s="327"/>
      <c r="BR443" s="327"/>
      <c r="BS443" s="327"/>
      <c r="BT443" s="327"/>
    </row>
    <row r="444" spans="19:72" s="357" customFormat="1">
      <c r="S444" s="294"/>
      <c r="T444" s="294"/>
      <c r="U444" s="294"/>
      <c r="V444" s="294"/>
      <c r="W444" s="323"/>
      <c r="X444" s="323"/>
      <c r="Y444" s="323"/>
      <c r="Z444" s="323"/>
      <c r="AA444" s="294"/>
      <c r="AB444" s="294"/>
      <c r="AC444" s="294"/>
      <c r="AD444" s="294"/>
      <c r="AE444" s="294"/>
      <c r="AF444" s="294"/>
      <c r="AG444" s="294"/>
      <c r="AH444" s="294"/>
      <c r="AI444" s="294"/>
      <c r="AJ444" s="294"/>
      <c r="AK444" s="294"/>
      <c r="AL444" s="294"/>
      <c r="AM444" s="294"/>
      <c r="AN444" s="294"/>
      <c r="AO444" s="294"/>
      <c r="AP444" s="294"/>
      <c r="AQ444" s="294"/>
      <c r="AR444" s="294"/>
      <c r="AS444" s="294"/>
      <c r="AT444" s="294"/>
      <c r="AU444" s="294"/>
      <c r="AV444" s="294"/>
      <c r="AW444" s="294"/>
      <c r="AX444" s="294"/>
      <c r="AY444" s="294"/>
      <c r="AZ444" s="294"/>
      <c r="BA444" s="294"/>
      <c r="BB444" s="294"/>
      <c r="BC444" s="294"/>
      <c r="BD444" s="294"/>
      <c r="BE444" s="294"/>
      <c r="BF444" s="294"/>
      <c r="BG444" s="294"/>
      <c r="BH444" s="294"/>
      <c r="BI444" s="327"/>
      <c r="BJ444" s="327"/>
      <c r="BK444" s="327"/>
      <c r="BL444" s="327"/>
      <c r="BM444" s="327"/>
      <c r="BN444" s="327"/>
      <c r="BO444" s="327"/>
      <c r="BP444" s="327"/>
      <c r="BQ444" s="327"/>
      <c r="BR444" s="327"/>
      <c r="BS444" s="327"/>
      <c r="BT444" s="327"/>
    </row>
    <row r="445" spans="19:72" s="357" customFormat="1">
      <c r="S445" s="294"/>
      <c r="T445" s="294"/>
      <c r="U445" s="294"/>
      <c r="V445" s="294"/>
      <c r="W445" s="323"/>
      <c r="X445" s="323"/>
      <c r="Y445" s="323"/>
      <c r="Z445" s="323"/>
      <c r="AA445" s="294"/>
      <c r="AB445" s="294"/>
      <c r="AC445" s="294"/>
      <c r="AD445" s="294"/>
      <c r="AE445" s="294"/>
      <c r="AF445" s="294"/>
      <c r="AG445" s="294"/>
      <c r="AH445" s="294"/>
      <c r="AI445" s="294"/>
      <c r="AJ445" s="294"/>
      <c r="AK445" s="294"/>
      <c r="AL445" s="294"/>
      <c r="AM445" s="294"/>
      <c r="AN445" s="294"/>
      <c r="AO445" s="294"/>
      <c r="AP445" s="294"/>
      <c r="AQ445" s="294"/>
      <c r="AR445" s="294"/>
      <c r="AS445" s="294"/>
      <c r="AT445" s="294"/>
      <c r="AU445" s="294"/>
      <c r="AV445" s="294"/>
      <c r="AW445" s="294"/>
      <c r="AX445" s="294"/>
      <c r="AY445" s="294"/>
      <c r="AZ445" s="294"/>
      <c r="BA445" s="294"/>
      <c r="BB445" s="294"/>
      <c r="BC445" s="294"/>
      <c r="BD445" s="294"/>
      <c r="BE445" s="294"/>
      <c r="BF445" s="294"/>
      <c r="BG445" s="294"/>
      <c r="BH445" s="294"/>
      <c r="BI445" s="327"/>
      <c r="BJ445" s="327"/>
      <c r="BK445" s="327"/>
      <c r="BL445" s="327"/>
      <c r="BM445" s="327"/>
      <c r="BN445" s="327"/>
      <c r="BO445" s="327"/>
      <c r="BP445" s="327"/>
      <c r="BQ445" s="327"/>
      <c r="BR445" s="327"/>
      <c r="BS445" s="327"/>
      <c r="BT445" s="327"/>
    </row>
    <row r="446" spans="19:72" s="357" customFormat="1">
      <c r="S446" s="294"/>
      <c r="T446" s="294"/>
      <c r="U446" s="294"/>
      <c r="V446" s="294"/>
      <c r="W446" s="323"/>
      <c r="X446" s="323"/>
      <c r="Y446" s="323"/>
      <c r="Z446" s="323"/>
      <c r="AA446" s="294"/>
      <c r="AB446" s="294"/>
      <c r="AC446" s="294"/>
      <c r="AD446" s="294"/>
      <c r="AE446" s="294"/>
      <c r="AF446" s="294"/>
      <c r="AG446" s="294"/>
      <c r="AH446" s="294"/>
      <c r="AI446" s="294"/>
      <c r="AJ446" s="294"/>
      <c r="AK446" s="294"/>
      <c r="AL446" s="294"/>
      <c r="AM446" s="294"/>
      <c r="AN446" s="294"/>
      <c r="AO446" s="294"/>
      <c r="AP446" s="294"/>
      <c r="AQ446" s="294"/>
      <c r="AR446" s="294"/>
      <c r="AS446" s="294"/>
      <c r="AT446" s="294"/>
      <c r="AU446" s="294"/>
      <c r="AV446" s="294"/>
      <c r="AW446" s="294"/>
      <c r="AX446" s="294"/>
      <c r="AY446" s="294"/>
      <c r="AZ446" s="294"/>
      <c r="BA446" s="294"/>
      <c r="BB446" s="294"/>
      <c r="BC446" s="294"/>
      <c r="BD446" s="294"/>
      <c r="BE446" s="294"/>
      <c r="BF446" s="294"/>
      <c r="BG446" s="294"/>
      <c r="BH446" s="294"/>
      <c r="BI446" s="327"/>
      <c r="BJ446" s="327"/>
      <c r="BK446" s="327"/>
      <c r="BL446" s="327"/>
      <c r="BM446" s="327"/>
      <c r="BN446" s="327"/>
      <c r="BO446" s="327"/>
      <c r="BP446" s="327"/>
      <c r="BQ446" s="327"/>
      <c r="BR446" s="327"/>
      <c r="BS446" s="327"/>
      <c r="BT446" s="327"/>
    </row>
    <row r="447" spans="19:72" s="357" customFormat="1">
      <c r="S447" s="294"/>
      <c r="T447" s="294"/>
      <c r="U447" s="294"/>
      <c r="V447" s="294"/>
      <c r="W447" s="323"/>
      <c r="X447" s="323"/>
      <c r="Y447" s="323"/>
      <c r="Z447" s="323"/>
      <c r="AA447" s="294"/>
      <c r="AB447" s="294"/>
      <c r="AC447" s="294"/>
      <c r="AD447" s="294"/>
      <c r="AE447" s="294"/>
      <c r="AF447" s="294"/>
      <c r="AG447" s="294"/>
      <c r="AH447" s="294"/>
      <c r="AI447" s="294"/>
      <c r="AJ447" s="294"/>
      <c r="AK447" s="294"/>
      <c r="AL447" s="294"/>
      <c r="AM447" s="294"/>
      <c r="AN447" s="294"/>
      <c r="AO447" s="294"/>
      <c r="AP447" s="294"/>
      <c r="AQ447" s="294"/>
      <c r="AR447" s="294"/>
      <c r="AS447" s="294"/>
      <c r="AT447" s="294"/>
      <c r="AU447" s="294"/>
      <c r="AV447" s="294"/>
      <c r="AW447" s="294"/>
      <c r="AX447" s="294"/>
      <c r="AY447" s="294"/>
      <c r="AZ447" s="294"/>
      <c r="BA447" s="294"/>
      <c r="BB447" s="294"/>
      <c r="BC447" s="294"/>
      <c r="BD447" s="294"/>
      <c r="BE447" s="294"/>
      <c r="BF447" s="294"/>
      <c r="BG447" s="294"/>
      <c r="BH447" s="294"/>
      <c r="BI447" s="327"/>
      <c r="BJ447" s="327"/>
      <c r="BK447" s="327"/>
      <c r="BL447" s="327"/>
      <c r="BM447" s="327"/>
      <c r="BN447" s="327"/>
      <c r="BO447" s="327"/>
      <c r="BP447" s="327"/>
      <c r="BQ447" s="327"/>
      <c r="BR447" s="327"/>
      <c r="BS447" s="327"/>
      <c r="BT447" s="327"/>
    </row>
    <row r="448" spans="19:72" s="357" customFormat="1">
      <c r="S448" s="294"/>
      <c r="T448" s="294"/>
      <c r="U448" s="294"/>
      <c r="V448" s="294"/>
      <c r="W448" s="323"/>
      <c r="X448" s="323"/>
      <c r="Y448" s="323"/>
      <c r="Z448" s="323"/>
      <c r="AA448" s="294"/>
      <c r="AB448" s="294"/>
      <c r="AC448" s="294"/>
      <c r="AD448" s="294"/>
      <c r="AE448" s="294"/>
      <c r="AF448" s="294"/>
      <c r="AG448" s="294"/>
      <c r="AH448" s="294"/>
      <c r="AI448" s="294"/>
      <c r="AJ448" s="294"/>
      <c r="AK448" s="294"/>
      <c r="AL448" s="294"/>
      <c r="AM448" s="294"/>
      <c r="AN448" s="294"/>
      <c r="AO448" s="294"/>
      <c r="AP448" s="294"/>
      <c r="AQ448" s="294"/>
      <c r="AR448" s="294"/>
      <c r="AS448" s="294"/>
      <c r="AT448" s="294"/>
      <c r="AU448" s="294"/>
      <c r="AV448" s="294"/>
      <c r="AW448" s="294"/>
      <c r="AX448" s="294"/>
      <c r="AY448" s="294"/>
      <c r="AZ448" s="294"/>
      <c r="BA448" s="294"/>
      <c r="BB448" s="294"/>
      <c r="BC448" s="294"/>
      <c r="BD448" s="294"/>
      <c r="BE448" s="294"/>
      <c r="BF448" s="294"/>
      <c r="BG448" s="294"/>
      <c r="BH448" s="294"/>
      <c r="BI448" s="327"/>
      <c r="BJ448" s="327"/>
      <c r="BK448" s="327"/>
      <c r="BL448" s="327"/>
      <c r="BM448" s="327"/>
      <c r="BN448" s="327"/>
      <c r="BO448" s="327"/>
      <c r="BP448" s="327"/>
      <c r="BQ448" s="327"/>
      <c r="BR448" s="327"/>
      <c r="BS448" s="327"/>
      <c r="BT448" s="327"/>
    </row>
    <row r="449" spans="19:72" s="357" customFormat="1">
      <c r="S449" s="294"/>
      <c r="T449" s="294"/>
      <c r="U449" s="294"/>
      <c r="V449" s="294"/>
      <c r="W449" s="323"/>
      <c r="X449" s="323"/>
      <c r="Y449" s="323"/>
      <c r="Z449" s="323"/>
      <c r="AA449" s="294"/>
      <c r="AB449" s="294"/>
      <c r="AC449" s="294"/>
      <c r="AD449" s="294"/>
      <c r="AE449" s="294"/>
      <c r="AF449" s="294"/>
      <c r="AG449" s="294"/>
      <c r="AH449" s="294"/>
      <c r="AI449" s="294"/>
      <c r="AJ449" s="294"/>
      <c r="AK449" s="294"/>
      <c r="AL449" s="294"/>
      <c r="AM449" s="294"/>
      <c r="AN449" s="294"/>
      <c r="AO449" s="294"/>
      <c r="AP449" s="294"/>
      <c r="AQ449" s="294"/>
      <c r="AR449" s="294"/>
      <c r="AS449" s="294"/>
      <c r="AT449" s="294"/>
      <c r="AU449" s="294"/>
      <c r="AV449" s="294"/>
      <c r="AW449" s="294"/>
      <c r="AX449" s="294"/>
      <c r="AY449" s="294"/>
      <c r="AZ449" s="294"/>
      <c r="BA449" s="294"/>
      <c r="BB449" s="294"/>
      <c r="BC449" s="294"/>
      <c r="BD449" s="294"/>
      <c r="BE449" s="294"/>
      <c r="BF449" s="294"/>
      <c r="BG449" s="294"/>
      <c r="BH449" s="294"/>
      <c r="BI449" s="327"/>
      <c r="BJ449" s="327"/>
      <c r="BK449" s="327"/>
      <c r="BL449" s="327"/>
      <c r="BM449" s="327"/>
      <c r="BN449" s="327"/>
      <c r="BO449" s="327"/>
      <c r="BP449" s="327"/>
      <c r="BQ449" s="327"/>
      <c r="BR449" s="327"/>
      <c r="BS449" s="327"/>
      <c r="BT449" s="327"/>
    </row>
    <row r="450" spans="19:72" s="357" customFormat="1">
      <c r="S450" s="294"/>
      <c r="T450" s="294"/>
      <c r="U450" s="294"/>
      <c r="V450" s="294"/>
      <c r="W450" s="323"/>
      <c r="X450" s="323"/>
      <c r="Y450" s="323"/>
      <c r="Z450" s="323"/>
      <c r="AA450" s="294"/>
      <c r="AB450" s="294"/>
      <c r="AC450" s="294"/>
      <c r="AD450" s="294"/>
      <c r="AE450" s="294"/>
      <c r="AF450" s="294"/>
      <c r="AG450" s="294"/>
      <c r="AH450" s="294"/>
      <c r="AI450" s="294"/>
      <c r="AJ450" s="294"/>
      <c r="AK450" s="294"/>
      <c r="AL450" s="294"/>
      <c r="AM450" s="294"/>
      <c r="AN450" s="294"/>
      <c r="AO450" s="294"/>
      <c r="AP450" s="294"/>
      <c r="AQ450" s="294"/>
      <c r="AR450" s="294"/>
      <c r="AS450" s="294"/>
      <c r="AT450" s="294"/>
      <c r="AU450" s="294"/>
      <c r="AV450" s="294"/>
      <c r="AW450" s="294"/>
      <c r="AX450" s="294"/>
      <c r="AY450" s="294"/>
      <c r="AZ450" s="294"/>
      <c r="BA450" s="294"/>
      <c r="BB450" s="294"/>
      <c r="BC450" s="294"/>
      <c r="BD450" s="294"/>
      <c r="BE450" s="294"/>
      <c r="BF450" s="294"/>
      <c r="BG450" s="294"/>
      <c r="BH450" s="294"/>
      <c r="BI450" s="327"/>
      <c r="BJ450" s="327"/>
      <c r="BK450" s="327"/>
      <c r="BL450" s="327"/>
      <c r="BM450" s="327"/>
      <c r="BN450" s="327"/>
      <c r="BO450" s="327"/>
      <c r="BP450" s="327"/>
      <c r="BQ450" s="327"/>
      <c r="BR450" s="327"/>
      <c r="BS450" s="327"/>
      <c r="BT450" s="327"/>
    </row>
    <row r="451" spans="19:72" s="357" customFormat="1">
      <c r="S451" s="294"/>
      <c r="T451" s="294"/>
      <c r="U451" s="294"/>
      <c r="V451" s="294"/>
      <c r="W451" s="323"/>
      <c r="X451" s="323"/>
      <c r="Y451" s="323"/>
      <c r="Z451" s="323"/>
      <c r="AA451" s="294"/>
      <c r="AB451" s="294"/>
      <c r="AC451" s="294"/>
      <c r="AD451" s="294"/>
      <c r="AE451" s="294"/>
      <c r="AF451" s="294"/>
      <c r="AG451" s="294"/>
      <c r="AH451" s="294"/>
      <c r="AI451" s="294"/>
      <c r="AJ451" s="294"/>
      <c r="AK451" s="294"/>
      <c r="AL451" s="294"/>
      <c r="AM451" s="294"/>
      <c r="AN451" s="294"/>
      <c r="AO451" s="294"/>
      <c r="AP451" s="294"/>
      <c r="AQ451" s="294"/>
      <c r="AR451" s="294"/>
      <c r="AS451" s="294"/>
      <c r="AT451" s="294"/>
      <c r="AU451" s="294"/>
      <c r="AV451" s="294"/>
      <c r="AW451" s="294"/>
      <c r="AX451" s="294"/>
      <c r="AY451" s="294"/>
      <c r="AZ451" s="294"/>
      <c r="BA451" s="294"/>
      <c r="BB451" s="294"/>
      <c r="BC451" s="294"/>
      <c r="BD451" s="294"/>
      <c r="BE451" s="294"/>
      <c r="BF451" s="294"/>
      <c r="BG451" s="294"/>
      <c r="BH451" s="294"/>
      <c r="BI451" s="327"/>
      <c r="BJ451" s="327"/>
      <c r="BK451" s="327"/>
      <c r="BL451" s="327"/>
      <c r="BM451" s="327"/>
      <c r="BN451" s="327"/>
      <c r="BO451" s="327"/>
      <c r="BP451" s="327"/>
      <c r="BQ451" s="327"/>
      <c r="BR451" s="327"/>
      <c r="BS451" s="327"/>
      <c r="BT451" s="327"/>
    </row>
    <row r="452" spans="19:72" s="357" customFormat="1">
      <c r="S452" s="294"/>
      <c r="T452" s="294"/>
      <c r="U452" s="294"/>
      <c r="V452" s="294"/>
      <c r="W452" s="323"/>
      <c r="X452" s="323"/>
      <c r="Y452" s="323"/>
      <c r="Z452" s="323"/>
      <c r="AA452" s="294"/>
      <c r="AB452" s="294"/>
      <c r="AC452" s="294"/>
      <c r="AD452" s="294"/>
      <c r="AE452" s="294"/>
      <c r="AF452" s="294"/>
      <c r="AG452" s="294"/>
      <c r="AH452" s="294"/>
      <c r="AI452" s="294"/>
      <c r="AJ452" s="294"/>
      <c r="AK452" s="294"/>
      <c r="AL452" s="294"/>
      <c r="AM452" s="294"/>
      <c r="AN452" s="294"/>
      <c r="AO452" s="294"/>
      <c r="AP452" s="294"/>
      <c r="AQ452" s="294"/>
      <c r="AR452" s="294"/>
      <c r="AS452" s="294"/>
      <c r="AT452" s="294"/>
      <c r="AU452" s="294"/>
      <c r="AV452" s="294"/>
      <c r="AW452" s="294"/>
      <c r="AX452" s="294"/>
      <c r="AY452" s="294"/>
      <c r="AZ452" s="294"/>
      <c r="BA452" s="294"/>
      <c r="BB452" s="294"/>
      <c r="BC452" s="294"/>
      <c r="BD452" s="294"/>
      <c r="BE452" s="294"/>
      <c r="BF452" s="294"/>
      <c r="BG452" s="294"/>
      <c r="BH452" s="294"/>
      <c r="BI452" s="327"/>
      <c r="BJ452" s="327"/>
      <c r="BK452" s="327"/>
      <c r="BL452" s="327"/>
      <c r="BM452" s="327"/>
      <c r="BN452" s="327"/>
      <c r="BO452" s="327"/>
      <c r="BP452" s="327"/>
      <c r="BQ452" s="327"/>
      <c r="BR452" s="327"/>
      <c r="BS452" s="327"/>
      <c r="BT452" s="327"/>
    </row>
    <row r="453" spans="19:72" s="357" customFormat="1">
      <c r="S453" s="294"/>
      <c r="T453" s="294"/>
      <c r="U453" s="294"/>
      <c r="V453" s="294"/>
      <c r="W453" s="323"/>
      <c r="X453" s="323"/>
      <c r="Y453" s="323"/>
      <c r="Z453" s="323"/>
      <c r="AA453" s="294"/>
      <c r="AB453" s="294"/>
      <c r="AC453" s="294"/>
      <c r="AD453" s="294"/>
      <c r="AE453" s="294"/>
      <c r="AF453" s="294"/>
      <c r="AG453" s="294"/>
      <c r="AH453" s="294"/>
      <c r="AI453" s="294"/>
      <c r="AJ453" s="294"/>
      <c r="AK453" s="294"/>
      <c r="AL453" s="294"/>
      <c r="AM453" s="294"/>
      <c r="AN453" s="294"/>
      <c r="AO453" s="294"/>
      <c r="AP453" s="294"/>
      <c r="AQ453" s="294"/>
      <c r="AR453" s="294"/>
      <c r="AS453" s="294"/>
      <c r="AT453" s="294"/>
      <c r="AU453" s="294"/>
      <c r="AV453" s="294"/>
      <c r="AW453" s="294"/>
      <c r="AX453" s="294"/>
      <c r="AY453" s="294"/>
      <c r="AZ453" s="294"/>
      <c r="BA453" s="294"/>
      <c r="BB453" s="294"/>
      <c r="BC453" s="294"/>
      <c r="BD453" s="294"/>
      <c r="BE453" s="294"/>
      <c r="BF453" s="294"/>
      <c r="BG453" s="294"/>
      <c r="BH453" s="294"/>
      <c r="BI453" s="327"/>
      <c r="BJ453" s="327"/>
      <c r="BK453" s="327"/>
      <c r="BL453" s="327"/>
      <c r="BM453" s="327"/>
      <c r="BN453" s="327"/>
      <c r="BO453" s="327"/>
      <c r="BP453" s="327"/>
      <c r="BQ453" s="327"/>
      <c r="BR453" s="327"/>
      <c r="BS453" s="327"/>
      <c r="BT453" s="327"/>
    </row>
    <row r="454" spans="19:72" s="357" customFormat="1">
      <c r="S454" s="294"/>
      <c r="T454" s="294"/>
      <c r="U454" s="294"/>
      <c r="V454" s="294"/>
      <c r="W454" s="323"/>
      <c r="X454" s="323"/>
      <c r="Y454" s="323"/>
      <c r="Z454" s="323"/>
      <c r="AA454" s="294"/>
      <c r="AB454" s="294"/>
      <c r="AC454" s="294"/>
      <c r="AD454" s="294"/>
      <c r="AE454" s="294"/>
      <c r="AF454" s="294"/>
      <c r="AG454" s="294"/>
      <c r="AH454" s="294"/>
      <c r="AI454" s="294"/>
      <c r="AJ454" s="294"/>
      <c r="AK454" s="294"/>
      <c r="AL454" s="294"/>
      <c r="AM454" s="294"/>
      <c r="AN454" s="294"/>
      <c r="AO454" s="294"/>
      <c r="AP454" s="294"/>
      <c r="AQ454" s="294"/>
      <c r="AR454" s="294"/>
      <c r="AS454" s="294"/>
      <c r="AT454" s="294"/>
      <c r="AU454" s="294"/>
      <c r="AV454" s="294"/>
      <c r="AW454" s="294"/>
      <c r="AX454" s="294"/>
      <c r="AY454" s="294"/>
      <c r="AZ454" s="294"/>
      <c r="BA454" s="294"/>
      <c r="BB454" s="294"/>
      <c r="BC454" s="294"/>
      <c r="BD454" s="294"/>
      <c r="BE454" s="294"/>
      <c r="BF454" s="294"/>
      <c r="BG454" s="294"/>
      <c r="BH454" s="294"/>
      <c r="BI454" s="327"/>
      <c r="BJ454" s="327"/>
      <c r="BK454" s="327"/>
      <c r="BL454" s="327"/>
      <c r="BM454" s="327"/>
      <c r="BN454" s="327"/>
      <c r="BO454" s="327"/>
      <c r="BP454" s="327"/>
      <c r="BQ454" s="327"/>
      <c r="BR454" s="327"/>
      <c r="BS454" s="327"/>
      <c r="BT454" s="327"/>
    </row>
    <row r="455" spans="19:72" s="357" customFormat="1">
      <c r="S455" s="294"/>
      <c r="T455" s="294"/>
      <c r="U455" s="294"/>
      <c r="V455" s="294"/>
      <c r="W455" s="323"/>
      <c r="X455" s="323"/>
      <c r="Y455" s="323"/>
      <c r="Z455" s="323"/>
      <c r="AA455" s="294"/>
      <c r="AB455" s="294"/>
      <c r="AC455" s="294"/>
      <c r="AD455" s="294"/>
      <c r="AE455" s="294"/>
      <c r="AF455" s="294"/>
      <c r="AG455" s="294"/>
      <c r="AH455" s="294"/>
      <c r="AI455" s="294"/>
      <c r="AJ455" s="294"/>
      <c r="AK455" s="294"/>
      <c r="AL455" s="294"/>
      <c r="AM455" s="294"/>
      <c r="AN455" s="294"/>
      <c r="AO455" s="294"/>
      <c r="AP455" s="294"/>
      <c r="AQ455" s="294"/>
      <c r="AR455" s="294"/>
      <c r="AS455" s="294"/>
      <c r="AT455" s="294"/>
      <c r="AU455" s="294"/>
      <c r="AV455" s="294"/>
      <c r="AW455" s="294"/>
      <c r="AX455" s="294"/>
      <c r="AY455" s="294"/>
      <c r="AZ455" s="294"/>
      <c r="BA455" s="294"/>
      <c r="BB455" s="294"/>
      <c r="BC455" s="294"/>
      <c r="BD455" s="294"/>
      <c r="BE455" s="294"/>
      <c r="BF455" s="294"/>
      <c r="BG455" s="294"/>
      <c r="BH455" s="294"/>
      <c r="BI455" s="327"/>
      <c r="BJ455" s="327"/>
      <c r="BK455" s="327"/>
      <c r="BL455" s="327"/>
      <c r="BM455" s="327"/>
      <c r="BN455" s="327"/>
      <c r="BO455" s="327"/>
      <c r="BP455" s="327"/>
      <c r="BQ455" s="327"/>
      <c r="BR455" s="327"/>
      <c r="BS455" s="327"/>
      <c r="BT455" s="327"/>
    </row>
    <row r="456" spans="19:72" s="357" customFormat="1">
      <c r="S456" s="294"/>
      <c r="T456" s="294"/>
      <c r="U456" s="294"/>
      <c r="V456" s="294"/>
      <c r="W456" s="323"/>
      <c r="X456" s="323"/>
      <c r="Y456" s="323"/>
      <c r="Z456" s="323"/>
      <c r="AA456" s="294"/>
      <c r="AB456" s="294"/>
      <c r="AC456" s="294"/>
      <c r="AD456" s="294"/>
      <c r="AE456" s="294"/>
      <c r="AF456" s="294"/>
      <c r="AG456" s="294"/>
      <c r="AH456" s="294"/>
      <c r="AI456" s="294"/>
      <c r="AJ456" s="294"/>
      <c r="AK456" s="294"/>
      <c r="AL456" s="294"/>
      <c r="AM456" s="294"/>
      <c r="AN456" s="294"/>
      <c r="AO456" s="294"/>
      <c r="AP456" s="294"/>
      <c r="AQ456" s="294"/>
      <c r="AR456" s="294"/>
      <c r="AS456" s="294"/>
      <c r="AT456" s="294"/>
      <c r="AU456" s="294"/>
      <c r="AV456" s="294"/>
      <c r="AW456" s="294"/>
      <c r="AX456" s="294"/>
      <c r="AY456" s="294"/>
      <c r="AZ456" s="294"/>
      <c r="BA456" s="294"/>
      <c r="BB456" s="294"/>
      <c r="BC456" s="294"/>
      <c r="BD456" s="294"/>
      <c r="BE456" s="294"/>
      <c r="BF456" s="294"/>
      <c r="BG456" s="294"/>
      <c r="BH456" s="294"/>
      <c r="BI456" s="327"/>
      <c r="BJ456" s="327"/>
      <c r="BK456" s="327"/>
      <c r="BL456" s="327"/>
      <c r="BM456" s="327"/>
      <c r="BN456" s="327"/>
      <c r="BO456" s="327"/>
      <c r="BP456" s="327"/>
      <c r="BQ456" s="327"/>
      <c r="BR456" s="327"/>
      <c r="BS456" s="327"/>
      <c r="BT456" s="327"/>
    </row>
    <row r="457" spans="19:72" s="357" customFormat="1">
      <c r="S457" s="294"/>
      <c r="T457" s="294"/>
      <c r="U457" s="294"/>
      <c r="V457" s="294"/>
      <c r="W457" s="323"/>
      <c r="X457" s="323"/>
      <c r="Y457" s="323"/>
      <c r="Z457" s="323"/>
      <c r="AA457" s="294"/>
      <c r="AB457" s="294"/>
      <c r="AC457" s="294"/>
      <c r="AD457" s="294"/>
      <c r="AE457" s="294"/>
      <c r="AF457" s="294"/>
      <c r="AG457" s="294"/>
      <c r="AH457" s="294"/>
      <c r="AI457" s="294"/>
      <c r="AJ457" s="294"/>
      <c r="AK457" s="294"/>
      <c r="AL457" s="294"/>
      <c r="AM457" s="294"/>
      <c r="AN457" s="294"/>
      <c r="AO457" s="294"/>
      <c r="AP457" s="294"/>
      <c r="AQ457" s="294"/>
      <c r="AR457" s="294"/>
      <c r="AS457" s="294"/>
      <c r="AT457" s="294"/>
      <c r="AU457" s="294"/>
      <c r="AV457" s="294"/>
      <c r="AW457" s="294"/>
      <c r="AX457" s="294"/>
      <c r="AY457" s="294"/>
      <c r="AZ457" s="294"/>
      <c r="BA457" s="294"/>
      <c r="BB457" s="294"/>
      <c r="BC457" s="294"/>
      <c r="BD457" s="294"/>
      <c r="BE457" s="294"/>
      <c r="BF457" s="294"/>
      <c r="BG457" s="294"/>
      <c r="BH457" s="294"/>
      <c r="BI457" s="327"/>
      <c r="BJ457" s="327"/>
      <c r="BK457" s="327"/>
      <c r="BL457" s="327"/>
      <c r="BM457" s="327"/>
      <c r="BN457" s="327"/>
      <c r="BO457" s="327"/>
      <c r="BP457" s="327"/>
      <c r="BQ457" s="327"/>
      <c r="BR457" s="327"/>
      <c r="BS457" s="327"/>
      <c r="BT457" s="327"/>
    </row>
    <row r="458" spans="19:72" s="357" customFormat="1">
      <c r="S458" s="294"/>
      <c r="T458" s="294"/>
      <c r="U458" s="294"/>
      <c r="V458" s="294"/>
      <c r="W458" s="323"/>
      <c r="X458" s="323"/>
      <c r="Y458" s="323"/>
      <c r="Z458" s="323"/>
      <c r="AA458" s="294"/>
      <c r="AB458" s="294"/>
      <c r="AC458" s="294"/>
      <c r="AD458" s="294"/>
      <c r="AE458" s="294"/>
      <c r="AF458" s="294"/>
      <c r="AG458" s="294"/>
      <c r="AH458" s="294"/>
      <c r="AI458" s="294"/>
      <c r="AJ458" s="294"/>
      <c r="AK458" s="294"/>
      <c r="AL458" s="294"/>
      <c r="AM458" s="294"/>
      <c r="AN458" s="294"/>
      <c r="AO458" s="294"/>
      <c r="AP458" s="294"/>
      <c r="AQ458" s="294"/>
      <c r="AR458" s="294"/>
      <c r="AS458" s="294"/>
      <c r="AT458" s="294"/>
      <c r="AU458" s="294"/>
      <c r="AV458" s="294"/>
      <c r="AW458" s="294"/>
      <c r="AX458" s="294"/>
      <c r="AY458" s="294"/>
      <c r="AZ458" s="294"/>
      <c r="BA458" s="294"/>
      <c r="BB458" s="294"/>
      <c r="BC458" s="294"/>
      <c r="BD458" s="294"/>
      <c r="BE458" s="294"/>
      <c r="BF458" s="294"/>
      <c r="BG458" s="294"/>
      <c r="BH458" s="294"/>
      <c r="BI458" s="327"/>
      <c r="BJ458" s="327"/>
      <c r="BK458" s="327"/>
      <c r="BL458" s="327"/>
      <c r="BM458" s="327"/>
      <c r="BN458" s="327"/>
      <c r="BO458" s="327"/>
      <c r="BP458" s="327"/>
      <c r="BQ458" s="327"/>
      <c r="BR458" s="327"/>
      <c r="BS458" s="327"/>
      <c r="BT458" s="327"/>
    </row>
    <row r="459" spans="19:72" s="357" customFormat="1">
      <c r="S459" s="294"/>
      <c r="T459" s="294"/>
      <c r="U459" s="294"/>
      <c r="V459" s="294"/>
      <c r="W459" s="323"/>
      <c r="X459" s="323"/>
      <c r="Y459" s="323"/>
      <c r="Z459" s="323"/>
      <c r="AA459" s="294"/>
      <c r="AB459" s="294"/>
      <c r="AC459" s="294"/>
      <c r="AD459" s="294"/>
      <c r="AE459" s="294"/>
      <c r="AF459" s="294"/>
      <c r="AG459" s="294"/>
      <c r="AH459" s="294"/>
      <c r="AI459" s="294"/>
      <c r="AJ459" s="294"/>
      <c r="AK459" s="294"/>
      <c r="AL459" s="294"/>
      <c r="AM459" s="294"/>
      <c r="AN459" s="294"/>
      <c r="AO459" s="294"/>
      <c r="AP459" s="294"/>
      <c r="AQ459" s="294"/>
      <c r="AR459" s="294"/>
      <c r="AS459" s="294"/>
      <c r="AT459" s="294"/>
      <c r="AU459" s="294"/>
      <c r="AV459" s="294"/>
      <c r="AW459" s="294"/>
      <c r="AX459" s="294"/>
      <c r="AY459" s="294"/>
      <c r="AZ459" s="294"/>
      <c r="BA459" s="294"/>
      <c r="BB459" s="294"/>
      <c r="BC459" s="294"/>
      <c r="BD459" s="294"/>
      <c r="BE459" s="294"/>
      <c r="BF459" s="294"/>
      <c r="BG459" s="294"/>
      <c r="BH459" s="294"/>
      <c r="BI459" s="327"/>
      <c r="BJ459" s="327"/>
      <c r="BK459" s="327"/>
      <c r="BL459" s="327"/>
      <c r="BM459" s="327"/>
      <c r="BN459" s="327"/>
      <c r="BO459" s="327"/>
      <c r="BP459" s="327"/>
      <c r="BQ459" s="327"/>
      <c r="BR459" s="327"/>
      <c r="BS459" s="327"/>
      <c r="BT459" s="327"/>
    </row>
    <row r="460" spans="19:72" s="357" customFormat="1">
      <c r="S460" s="294"/>
      <c r="T460" s="294"/>
      <c r="U460" s="294"/>
      <c r="V460" s="294"/>
      <c r="W460" s="323"/>
      <c r="X460" s="323"/>
      <c r="Y460" s="323"/>
      <c r="Z460" s="323"/>
      <c r="AA460" s="294"/>
      <c r="AB460" s="294"/>
      <c r="AC460" s="294"/>
      <c r="AD460" s="294"/>
      <c r="AE460" s="294"/>
      <c r="AF460" s="294"/>
      <c r="AG460" s="294"/>
      <c r="AH460" s="294"/>
      <c r="AI460" s="294"/>
      <c r="AJ460" s="294"/>
      <c r="AK460" s="294"/>
      <c r="AL460" s="294"/>
      <c r="AM460" s="294"/>
      <c r="AN460" s="294"/>
      <c r="AO460" s="294"/>
      <c r="AP460" s="294"/>
      <c r="AQ460" s="294"/>
      <c r="AR460" s="294"/>
      <c r="AS460" s="294"/>
      <c r="AT460" s="294"/>
      <c r="AU460" s="294"/>
      <c r="AV460" s="294"/>
      <c r="AW460" s="294"/>
      <c r="AX460" s="294"/>
      <c r="AY460" s="294"/>
      <c r="AZ460" s="294"/>
      <c r="BA460" s="294"/>
      <c r="BB460" s="294"/>
      <c r="BC460" s="294"/>
      <c r="BD460" s="294"/>
      <c r="BE460" s="294"/>
      <c r="BF460" s="294"/>
      <c r="BG460" s="294"/>
      <c r="BH460" s="294"/>
      <c r="BI460" s="327"/>
      <c r="BJ460" s="327"/>
      <c r="BK460" s="327"/>
      <c r="BL460" s="327"/>
      <c r="BM460" s="327"/>
      <c r="BN460" s="327"/>
      <c r="BO460" s="327"/>
      <c r="BP460" s="327"/>
      <c r="BQ460" s="327"/>
      <c r="BR460" s="327"/>
      <c r="BS460" s="327"/>
      <c r="BT460" s="327"/>
    </row>
    <row r="461" spans="19:72" s="357" customFormat="1">
      <c r="S461" s="294"/>
      <c r="T461" s="294"/>
      <c r="U461" s="294"/>
      <c r="V461" s="294"/>
      <c r="W461" s="323"/>
      <c r="X461" s="323"/>
      <c r="Y461" s="323"/>
      <c r="Z461" s="323"/>
      <c r="AA461" s="294"/>
      <c r="AB461" s="294"/>
      <c r="AC461" s="294"/>
      <c r="AD461" s="294"/>
      <c r="AE461" s="294"/>
      <c r="AF461" s="294"/>
      <c r="AG461" s="294"/>
      <c r="AH461" s="294"/>
      <c r="AI461" s="294"/>
      <c r="AJ461" s="294"/>
      <c r="AK461" s="294"/>
      <c r="AL461" s="294"/>
      <c r="AM461" s="294"/>
      <c r="AN461" s="294"/>
      <c r="AO461" s="294"/>
      <c r="AP461" s="294"/>
      <c r="AQ461" s="294"/>
      <c r="AR461" s="294"/>
      <c r="AS461" s="294"/>
      <c r="AT461" s="294"/>
      <c r="AU461" s="294"/>
      <c r="AV461" s="294"/>
      <c r="AW461" s="294"/>
      <c r="AX461" s="294"/>
      <c r="AY461" s="294"/>
      <c r="AZ461" s="294"/>
      <c r="BA461" s="294"/>
      <c r="BB461" s="294"/>
      <c r="BC461" s="294"/>
      <c r="BD461" s="294"/>
      <c r="BE461" s="294"/>
      <c r="BF461" s="294"/>
      <c r="BG461" s="294"/>
      <c r="BH461" s="294"/>
      <c r="BI461" s="327"/>
      <c r="BJ461" s="327"/>
      <c r="BK461" s="327"/>
      <c r="BL461" s="327"/>
      <c r="BM461" s="327"/>
      <c r="BN461" s="327"/>
      <c r="BO461" s="327"/>
      <c r="BP461" s="327"/>
      <c r="BQ461" s="327"/>
      <c r="BR461" s="327"/>
      <c r="BS461" s="327"/>
      <c r="BT461" s="327"/>
    </row>
    <row r="462" spans="19:72" s="357" customFormat="1">
      <c r="S462" s="294"/>
      <c r="T462" s="294"/>
      <c r="U462" s="294"/>
      <c r="V462" s="294"/>
      <c r="W462" s="323"/>
      <c r="X462" s="323"/>
      <c r="Y462" s="323"/>
      <c r="Z462" s="323"/>
      <c r="AA462" s="294"/>
      <c r="AB462" s="294"/>
      <c r="AC462" s="294"/>
      <c r="AD462" s="294"/>
      <c r="AE462" s="294"/>
      <c r="AF462" s="294"/>
      <c r="AG462" s="294"/>
      <c r="AH462" s="294"/>
      <c r="AI462" s="294"/>
      <c r="AJ462" s="294"/>
      <c r="AK462" s="294"/>
      <c r="AL462" s="294"/>
      <c r="AM462" s="294"/>
      <c r="AN462" s="294"/>
      <c r="AO462" s="294"/>
      <c r="AP462" s="294"/>
      <c r="AQ462" s="294"/>
      <c r="AR462" s="294"/>
      <c r="AS462" s="294"/>
      <c r="AT462" s="294"/>
      <c r="AU462" s="294"/>
      <c r="AV462" s="294"/>
      <c r="AW462" s="294"/>
      <c r="AX462" s="294"/>
      <c r="AY462" s="294"/>
      <c r="AZ462" s="294"/>
      <c r="BA462" s="294"/>
      <c r="BB462" s="294"/>
      <c r="BC462" s="294"/>
      <c r="BD462" s="294"/>
      <c r="BE462" s="294"/>
      <c r="BF462" s="294"/>
      <c r="BG462" s="294"/>
      <c r="BH462" s="294"/>
      <c r="BI462" s="327"/>
      <c r="BJ462" s="327"/>
      <c r="BK462" s="327"/>
      <c r="BL462" s="327"/>
      <c r="BM462" s="327"/>
      <c r="BN462" s="327"/>
      <c r="BO462" s="327"/>
      <c r="BP462" s="327"/>
      <c r="BQ462" s="327"/>
      <c r="BR462" s="327"/>
      <c r="BS462" s="327"/>
      <c r="BT462" s="327"/>
    </row>
    <row r="463" spans="19:72" s="357" customFormat="1">
      <c r="S463" s="294"/>
      <c r="T463" s="294"/>
      <c r="U463" s="294"/>
      <c r="V463" s="294"/>
      <c r="W463" s="323"/>
      <c r="X463" s="323"/>
      <c r="Y463" s="323"/>
      <c r="Z463" s="323"/>
      <c r="AA463" s="294"/>
      <c r="AB463" s="294"/>
      <c r="AC463" s="294"/>
      <c r="AD463" s="294"/>
      <c r="AE463" s="294"/>
      <c r="AF463" s="294"/>
      <c r="AG463" s="294"/>
      <c r="AH463" s="294"/>
      <c r="AI463" s="294"/>
      <c r="AJ463" s="294"/>
      <c r="AK463" s="294"/>
      <c r="AL463" s="294"/>
      <c r="AM463" s="294"/>
      <c r="AN463" s="294"/>
      <c r="AO463" s="294"/>
      <c r="AP463" s="294"/>
      <c r="AQ463" s="294"/>
      <c r="AR463" s="294"/>
      <c r="AS463" s="294"/>
      <c r="AT463" s="294"/>
      <c r="AU463" s="294"/>
      <c r="AV463" s="294"/>
      <c r="AW463" s="294"/>
      <c r="AX463" s="294"/>
      <c r="AY463" s="294"/>
      <c r="AZ463" s="294"/>
      <c r="BA463" s="294"/>
      <c r="BB463" s="294"/>
      <c r="BC463" s="294"/>
      <c r="BD463" s="294"/>
      <c r="BE463" s="294"/>
      <c r="BF463" s="294"/>
      <c r="BG463" s="294"/>
      <c r="BH463" s="294"/>
      <c r="BI463" s="327"/>
      <c r="BJ463" s="327"/>
      <c r="BK463" s="327"/>
      <c r="BL463" s="327"/>
      <c r="BM463" s="327"/>
      <c r="BN463" s="327"/>
      <c r="BO463" s="327"/>
      <c r="BP463" s="327"/>
      <c r="BQ463" s="327"/>
      <c r="BR463" s="327"/>
      <c r="BS463" s="327"/>
      <c r="BT463" s="327"/>
    </row>
    <row r="464" spans="19:72" s="357" customFormat="1">
      <c r="S464" s="294"/>
      <c r="T464" s="294"/>
      <c r="U464" s="294"/>
      <c r="V464" s="294"/>
      <c r="W464" s="323"/>
      <c r="X464" s="323"/>
      <c r="Y464" s="323"/>
      <c r="Z464" s="323"/>
      <c r="AA464" s="294"/>
      <c r="AB464" s="294"/>
      <c r="AC464" s="294"/>
      <c r="AD464" s="294"/>
      <c r="AE464" s="294"/>
      <c r="AF464" s="294"/>
      <c r="AG464" s="294"/>
      <c r="AH464" s="294"/>
      <c r="AI464" s="294"/>
      <c r="AJ464" s="294"/>
      <c r="AK464" s="294"/>
      <c r="AL464" s="294"/>
      <c r="AM464" s="294"/>
      <c r="AN464" s="294"/>
      <c r="AO464" s="294"/>
      <c r="AP464" s="294"/>
      <c r="AQ464" s="294"/>
      <c r="AR464" s="294"/>
      <c r="AS464" s="294"/>
      <c r="AT464" s="294"/>
      <c r="AU464" s="294"/>
      <c r="AV464" s="294"/>
      <c r="AW464" s="294"/>
      <c r="AX464" s="294"/>
      <c r="AY464" s="294"/>
      <c r="AZ464" s="294"/>
      <c r="BA464" s="294"/>
      <c r="BB464" s="294"/>
      <c r="BC464" s="294"/>
      <c r="BD464" s="294"/>
      <c r="BE464" s="294"/>
      <c r="BF464" s="294"/>
      <c r="BG464" s="294"/>
      <c r="BH464" s="294"/>
      <c r="BI464" s="327"/>
      <c r="BJ464" s="327"/>
      <c r="BK464" s="327"/>
      <c r="BL464" s="327"/>
      <c r="BM464" s="327"/>
      <c r="BN464" s="327"/>
      <c r="BO464" s="327"/>
      <c r="BP464" s="327"/>
      <c r="BQ464" s="327"/>
      <c r="BR464" s="327"/>
      <c r="BS464" s="327"/>
      <c r="BT464" s="327"/>
    </row>
    <row r="465" spans="19:72" s="357" customFormat="1">
      <c r="S465" s="294"/>
      <c r="T465" s="294"/>
      <c r="U465" s="294"/>
      <c r="V465" s="294"/>
      <c r="W465" s="323"/>
      <c r="X465" s="323"/>
      <c r="Y465" s="323"/>
      <c r="Z465" s="323"/>
      <c r="AA465" s="294"/>
      <c r="AB465" s="294"/>
      <c r="AC465" s="294"/>
      <c r="AD465" s="294"/>
      <c r="AE465" s="294"/>
      <c r="AF465" s="294"/>
      <c r="AG465" s="294"/>
      <c r="AH465" s="294"/>
      <c r="AI465" s="294"/>
      <c r="AJ465" s="294"/>
      <c r="AK465" s="294"/>
      <c r="AL465" s="294"/>
      <c r="AM465" s="294"/>
      <c r="AN465" s="294"/>
      <c r="AO465" s="294"/>
      <c r="AP465" s="294"/>
      <c r="AQ465" s="294"/>
      <c r="AR465" s="294"/>
      <c r="AS465" s="294"/>
      <c r="AT465" s="294"/>
      <c r="AU465" s="294"/>
      <c r="AV465" s="294"/>
      <c r="AW465" s="294"/>
      <c r="AX465" s="294"/>
      <c r="AY465" s="294"/>
      <c r="AZ465" s="294"/>
      <c r="BA465" s="294"/>
      <c r="BB465" s="294"/>
      <c r="BC465" s="294"/>
      <c r="BD465" s="294"/>
      <c r="BE465" s="294"/>
      <c r="BF465" s="294"/>
      <c r="BG465" s="294"/>
      <c r="BH465" s="294"/>
      <c r="BI465" s="327"/>
      <c r="BJ465" s="327"/>
      <c r="BK465" s="327"/>
      <c r="BL465" s="327"/>
      <c r="BM465" s="327"/>
      <c r="BN465" s="327"/>
      <c r="BO465" s="327"/>
      <c r="BP465" s="327"/>
      <c r="BQ465" s="327"/>
      <c r="BR465" s="327"/>
      <c r="BS465" s="327"/>
      <c r="BT465" s="327"/>
    </row>
    <row r="466" spans="19:72" s="357" customFormat="1">
      <c r="S466" s="294"/>
      <c r="T466" s="294"/>
      <c r="U466" s="294"/>
      <c r="V466" s="294"/>
      <c r="W466" s="323"/>
      <c r="X466" s="323"/>
      <c r="Y466" s="323"/>
      <c r="Z466" s="323"/>
      <c r="AA466" s="294"/>
      <c r="AB466" s="294"/>
      <c r="AC466" s="294"/>
      <c r="AD466" s="294"/>
      <c r="AE466" s="294"/>
      <c r="AF466" s="294"/>
      <c r="AG466" s="294"/>
      <c r="AH466" s="294"/>
      <c r="AI466" s="294"/>
      <c r="AJ466" s="294"/>
      <c r="AK466" s="294"/>
      <c r="AL466" s="294"/>
      <c r="AM466" s="294"/>
      <c r="AN466" s="294"/>
      <c r="AO466" s="294"/>
      <c r="AP466" s="294"/>
      <c r="AQ466" s="294"/>
      <c r="AR466" s="294"/>
      <c r="AS466" s="294"/>
      <c r="AT466" s="294"/>
      <c r="AU466" s="294"/>
      <c r="AV466" s="294"/>
      <c r="AW466" s="294"/>
      <c r="AX466" s="294"/>
      <c r="AY466" s="294"/>
      <c r="AZ466" s="294"/>
      <c r="BA466" s="294"/>
      <c r="BB466" s="294"/>
      <c r="BC466" s="294"/>
      <c r="BD466" s="294"/>
      <c r="BE466" s="294"/>
      <c r="BF466" s="294"/>
      <c r="BG466" s="294"/>
      <c r="BH466" s="294"/>
      <c r="BI466" s="327"/>
      <c r="BJ466" s="327"/>
      <c r="BK466" s="327"/>
      <c r="BL466" s="327"/>
      <c r="BM466" s="327"/>
      <c r="BN466" s="327"/>
      <c r="BO466" s="327"/>
      <c r="BP466" s="327"/>
      <c r="BQ466" s="327"/>
      <c r="BR466" s="327"/>
      <c r="BS466" s="327"/>
      <c r="BT466" s="327"/>
    </row>
    <row r="467" spans="19:72" s="357" customFormat="1">
      <c r="S467" s="294"/>
      <c r="T467" s="294"/>
      <c r="U467" s="294"/>
      <c r="V467" s="294"/>
      <c r="W467" s="323"/>
      <c r="X467" s="323"/>
      <c r="Y467" s="323"/>
      <c r="Z467" s="323"/>
      <c r="AA467" s="294"/>
      <c r="AB467" s="294"/>
      <c r="AC467" s="294"/>
      <c r="AD467" s="294"/>
      <c r="AE467" s="294"/>
      <c r="AF467" s="294"/>
      <c r="AG467" s="294"/>
      <c r="AH467" s="294"/>
      <c r="AI467" s="294"/>
      <c r="AJ467" s="294"/>
      <c r="AK467" s="294"/>
      <c r="AL467" s="294"/>
      <c r="AM467" s="294"/>
      <c r="AN467" s="294"/>
      <c r="AO467" s="294"/>
      <c r="AP467" s="294"/>
      <c r="AQ467" s="294"/>
      <c r="AR467" s="294"/>
      <c r="AS467" s="294"/>
      <c r="AT467" s="294"/>
      <c r="AU467" s="294"/>
      <c r="AV467" s="294"/>
      <c r="AW467" s="294"/>
      <c r="AX467" s="294"/>
      <c r="AY467" s="294"/>
      <c r="AZ467" s="294"/>
      <c r="BA467" s="294"/>
      <c r="BB467" s="294"/>
      <c r="BC467" s="294"/>
      <c r="BD467" s="294"/>
      <c r="BE467" s="294"/>
      <c r="BF467" s="294"/>
      <c r="BG467" s="294"/>
      <c r="BH467" s="294"/>
      <c r="BI467" s="327"/>
      <c r="BJ467" s="327"/>
      <c r="BK467" s="327"/>
      <c r="BL467" s="327"/>
      <c r="BM467" s="327"/>
      <c r="BN467" s="327"/>
      <c r="BO467" s="327"/>
      <c r="BP467" s="327"/>
      <c r="BQ467" s="327"/>
      <c r="BR467" s="327"/>
      <c r="BS467" s="327"/>
      <c r="BT467" s="327"/>
    </row>
    <row r="468" spans="19:72" s="357" customFormat="1">
      <c r="S468" s="294"/>
      <c r="T468" s="294"/>
      <c r="U468" s="294"/>
      <c r="V468" s="294"/>
      <c r="W468" s="323"/>
      <c r="X468" s="323"/>
      <c r="Y468" s="323"/>
      <c r="Z468" s="323"/>
      <c r="AA468" s="294"/>
      <c r="AB468" s="294"/>
      <c r="AC468" s="294"/>
      <c r="AD468" s="294"/>
      <c r="AE468" s="294"/>
      <c r="AF468" s="294"/>
      <c r="AG468" s="294"/>
      <c r="AH468" s="294"/>
      <c r="AI468" s="294"/>
      <c r="AJ468" s="294"/>
      <c r="AK468" s="294"/>
      <c r="AL468" s="294"/>
      <c r="AM468" s="294"/>
      <c r="AN468" s="294"/>
      <c r="AO468" s="294"/>
      <c r="AP468" s="294"/>
      <c r="AQ468" s="294"/>
      <c r="AR468" s="294"/>
      <c r="AS468" s="294"/>
      <c r="AT468" s="294"/>
      <c r="AU468" s="294"/>
      <c r="AV468" s="294"/>
      <c r="AW468" s="294"/>
      <c r="AX468" s="294"/>
      <c r="AY468" s="294"/>
      <c r="AZ468" s="294"/>
      <c r="BA468" s="294"/>
      <c r="BB468" s="294"/>
      <c r="BC468" s="294"/>
      <c r="BD468" s="294"/>
      <c r="BE468" s="294"/>
      <c r="BF468" s="294"/>
      <c r="BG468" s="294"/>
      <c r="BH468" s="294"/>
      <c r="BI468" s="327"/>
      <c r="BJ468" s="327"/>
      <c r="BK468" s="327"/>
      <c r="BL468" s="327"/>
      <c r="BM468" s="327"/>
      <c r="BN468" s="327"/>
      <c r="BO468" s="327"/>
      <c r="BP468" s="327"/>
      <c r="BQ468" s="327"/>
      <c r="BR468" s="327"/>
      <c r="BS468" s="327"/>
      <c r="BT468" s="327"/>
    </row>
    <row r="469" spans="19:72" s="357" customFormat="1">
      <c r="S469" s="294"/>
      <c r="T469" s="294"/>
      <c r="U469" s="294"/>
      <c r="V469" s="294"/>
      <c r="W469" s="323"/>
      <c r="X469" s="323"/>
      <c r="Y469" s="323"/>
      <c r="Z469" s="323"/>
      <c r="AA469" s="294"/>
      <c r="AB469" s="294"/>
      <c r="AC469" s="294"/>
      <c r="AD469" s="294"/>
      <c r="AE469" s="294"/>
      <c r="AF469" s="294"/>
      <c r="AG469" s="294"/>
      <c r="AH469" s="294"/>
      <c r="AI469" s="294"/>
      <c r="AJ469" s="294"/>
      <c r="AK469" s="294"/>
      <c r="AL469" s="294"/>
      <c r="AM469" s="294"/>
      <c r="AN469" s="294"/>
      <c r="AO469" s="294"/>
      <c r="AP469" s="294"/>
      <c r="AQ469" s="294"/>
      <c r="AR469" s="294"/>
      <c r="AS469" s="294"/>
      <c r="AT469" s="294"/>
      <c r="AU469" s="294"/>
      <c r="AV469" s="294"/>
      <c r="AW469" s="294"/>
      <c r="AX469" s="294"/>
      <c r="AY469" s="294"/>
      <c r="AZ469" s="294"/>
      <c r="BA469" s="294"/>
      <c r="BB469" s="294"/>
      <c r="BC469" s="294"/>
      <c r="BD469" s="294"/>
      <c r="BE469" s="294"/>
      <c r="BF469" s="294"/>
      <c r="BG469" s="294"/>
      <c r="BH469" s="294"/>
      <c r="BI469" s="327"/>
      <c r="BJ469" s="327"/>
      <c r="BK469" s="327"/>
      <c r="BL469" s="327"/>
      <c r="BM469" s="327"/>
      <c r="BN469" s="327"/>
      <c r="BO469" s="327"/>
      <c r="BP469" s="327"/>
      <c r="BQ469" s="327"/>
      <c r="BR469" s="327"/>
      <c r="BS469" s="327"/>
      <c r="BT469" s="327"/>
    </row>
    <row r="470" spans="19:72" s="357" customFormat="1">
      <c r="S470" s="294"/>
      <c r="T470" s="294"/>
      <c r="U470" s="294"/>
      <c r="V470" s="294"/>
      <c r="W470" s="323"/>
      <c r="X470" s="323"/>
      <c r="Y470" s="323"/>
      <c r="Z470" s="323"/>
      <c r="AA470" s="294"/>
      <c r="AB470" s="294"/>
      <c r="AC470" s="294"/>
      <c r="AD470" s="294"/>
      <c r="AE470" s="294"/>
      <c r="AF470" s="294"/>
      <c r="AG470" s="294"/>
      <c r="AH470" s="294"/>
      <c r="AI470" s="294"/>
      <c r="AJ470" s="294"/>
      <c r="AK470" s="294"/>
      <c r="AL470" s="294"/>
      <c r="AM470" s="294"/>
      <c r="AN470" s="294"/>
      <c r="AO470" s="294"/>
      <c r="AP470" s="294"/>
      <c r="AQ470" s="294"/>
      <c r="AR470" s="294"/>
      <c r="AS470" s="294"/>
      <c r="AT470" s="294"/>
      <c r="AU470" s="294"/>
      <c r="AV470" s="294"/>
      <c r="AW470" s="294"/>
      <c r="AX470" s="294"/>
      <c r="AY470" s="294"/>
      <c r="AZ470" s="294"/>
      <c r="BA470" s="294"/>
      <c r="BB470" s="294"/>
      <c r="BC470" s="294"/>
      <c r="BD470" s="294"/>
      <c r="BE470" s="294"/>
      <c r="BF470" s="294"/>
      <c r="BG470" s="294"/>
      <c r="BH470" s="294"/>
      <c r="BI470" s="327"/>
      <c r="BJ470" s="327"/>
      <c r="BK470" s="327"/>
      <c r="BL470" s="327"/>
      <c r="BM470" s="327"/>
      <c r="BN470" s="327"/>
      <c r="BO470" s="327"/>
      <c r="BP470" s="327"/>
      <c r="BQ470" s="327"/>
      <c r="BR470" s="327"/>
      <c r="BS470" s="327"/>
      <c r="BT470" s="327"/>
    </row>
    <row r="471" spans="19:72" s="357" customFormat="1">
      <c r="S471" s="294"/>
      <c r="T471" s="294"/>
      <c r="U471" s="294"/>
      <c r="V471" s="294"/>
      <c r="W471" s="323"/>
      <c r="X471" s="323"/>
      <c r="Y471" s="323"/>
      <c r="Z471" s="323"/>
      <c r="AA471" s="294"/>
      <c r="AB471" s="294"/>
      <c r="AC471" s="294"/>
      <c r="AD471" s="294"/>
      <c r="AE471" s="294"/>
      <c r="AF471" s="294"/>
      <c r="AG471" s="294"/>
      <c r="AH471" s="294"/>
      <c r="AI471" s="294"/>
      <c r="AJ471" s="294"/>
      <c r="AK471" s="294"/>
      <c r="AL471" s="294"/>
      <c r="AM471" s="294"/>
      <c r="AN471" s="294"/>
      <c r="AO471" s="294"/>
      <c r="AP471" s="294"/>
      <c r="AQ471" s="294"/>
      <c r="AR471" s="294"/>
      <c r="AS471" s="294"/>
      <c r="AT471" s="294"/>
      <c r="AU471" s="294"/>
      <c r="AV471" s="294"/>
      <c r="AW471" s="294"/>
      <c r="AX471" s="294"/>
      <c r="AY471" s="294"/>
      <c r="AZ471" s="294"/>
      <c r="BA471" s="294"/>
      <c r="BB471" s="294"/>
      <c r="BC471" s="294"/>
      <c r="BD471" s="294"/>
      <c r="BE471" s="294"/>
      <c r="BF471" s="294"/>
      <c r="BG471" s="294"/>
      <c r="BH471" s="294"/>
      <c r="BI471" s="327"/>
      <c r="BJ471" s="327"/>
      <c r="BK471" s="327"/>
      <c r="BL471" s="327"/>
      <c r="BM471" s="327"/>
      <c r="BN471" s="327"/>
      <c r="BO471" s="327"/>
      <c r="BP471" s="327"/>
      <c r="BQ471" s="327"/>
      <c r="BR471" s="327"/>
      <c r="BS471" s="327"/>
      <c r="BT471" s="327"/>
    </row>
    <row r="472" spans="19:72" s="357" customFormat="1">
      <c r="S472" s="294"/>
      <c r="T472" s="294"/>
      <c r="U472" s="294"/>
      <c r="V472" s="294"/>
      <c r="W472" s="323"/>
      <c r="X472" s="323"/>
      <c r="Y472" s="323"/>
      <c r="Z472" s="323"/>
      <c r="AA472" s="294"/>
      <c r="AB472" s="294"/>
      <c r="AC472" s="294"/>
      <c r="AD472" s="294"/>
      <c r="AE472" s="294"/>
      <c r="AF472" s="294"/>
      <c r="AG472" s="294"/>
      <c r="AH472" s="294"/>
      <c r="AI472" s="294"/>
      <c r="AJ472" s="294"/>
      <c r="AK472" s="294"/>
      <c r="AL472" s="294"/>
      <c r="AM472" s="294"/>
      <c r="AN472" s="294"/>
      <c r="AO472" s="294"/>
      <c r="AP472" s="294"/>
      <c r="AQ472" s="294"/>
      <c r="AR472" s="294"/>
      <c r="AS472" s="294"/>
      <c r="AT472" s="294"/>
      <c r="AU472" s="294"/>
      <c r="AV472" s="294"/>
      <c r="AW472" s="294"/>
      <c r="AX472" s="294"/>
      <c r="AY472" s="294"/>
      <c r="AZ472" s="294"/>
      <c r="BA472" s="294"/>
      <c r="BB472" s="294"/>
      <c r="BC472" s="294"/>
      <c r="BD472" s="294"/>
      <c r="BE472" s="294"/>
      <c r="BF472" s="294"/>
      <c r="BG472" s="294"/>
      <c r="BH472" s="294"/>
      <c r="BI472" s="327"/>
      <c r="BJ472" s="327"/>
      <c r="BK472" s="327"/>
      <c r="BL472" s="327"/>
      <c r="BM472" s="327"/>
      <c r="BN472" s="327"/>
      <c r="BO472" s="327"/>
      <c r="BP472" s="327"/>
      <c r="BQ472" s="327"/>
      <c r="BR472" s="327"/>
      <c r="BS472" s="327"/>
      <c r="BT472" s="327"/>
    </row>
    <row r="473" spans="19:72" s="357" customFormat="1">
      <c r="S473" s="294"/>
      <c r="T473" s="294"/>
      <c r="U473" s="294"/>
      <c r="V473" s="294"/>
      <c r="W473" s="323"/>
      <c r="X473" s="323"/>
      <c r="Y473" s="323"/>
      <c r="Z473" s="323"/>
      <c r="AA473" s="294"/>
      <c r="AB473" s="294"/>
      <c r="AC473" s="294"/>
      <c r="AD473" s="294"/>
      <c r="AE473" s="294"/>
      <c r="AF473" s="294"/>
      <c r="AG473" s="294"/>
      <c r="AH473" s="294"/>
      <c r="AI473" s="294"/>
      <c r="AJ473" s="294"/>
      <c r="AK473" s="294"/>
      <c r="AL473" s="294"/>
      <c r="AM473" s="294"/>
      <c r="AN473" s="294"/>
      <c r="AO473" s="294"/>
      <c r="AP473" s="294"/>
      <c r="AQ473" s="294"/>
      <c r="AR473" s="294"/>
      <c r="AS473" s="294"/>
      <c r="AT473" s="294"/>
      <c r="AU473" s="294"/>
      <c r="AV473" s="294"/>
      <c r="AW473" s="294"/>
      <c r="AX473" s="294"/>
      <c r="AY473" s="294"/>
      <c r="AZ473" s="294"/>
      <c r="BA473" s="294"/>
      <c r="BB473" s="294"/>
      <c r="BC473" s="294"/>
      <c r="BD473" s="294"/>
      <c r="BE473" s="294"/>
      <c r="BF473" s="294"/>
      <c r="BG473" s="294"/>
      <c r="BH473" s="294"/>
      <c r="BI473" s="327"/>
      <c r="BJ473" s="327"/>
      <c r="BK473" s="327"/>
      <c r="BL473" s="327"/>
      <c r="BM473" s="327"/>
      <c r="BN473" s="327"/>
      <c r="BO473" s="327"/>
      <c r="BP473" s="327"/>
      <c r="BQ473" s="327"/>
      <c r="BR473" s="327"/>
      <c r="BS473" s="327"/>
      <c r="BT473" s="327"/>
    </row>
    <row r="474" spans="19:72" s="357" customFormat="1">
      <c r="S474" s="294"/>
      <c r="T474" s="294"/>
      <c r="U474" s="294"/>
      <c r="V474" s="294"/>
      <c r="W474" s="323"/>
      <c r="X474" s="323"/>
      <c r="Y474" s="323"/>
      <c r="Z474" s="323"/>
      <c r="AA474" s="294"/>
      <c r="AB474" s="294"/>
      <c r="AC474" s="294"/>
      <c r="AD474" s="294"/>
      <c r="AE474" s="294"/>
      <c r="AF474" s="294"/>
      <c r="AG474" s="294"/>
      <c r="AH474" s="294"/>
      <c r="AI474" s="294"/>
      <c r="AJ474" s="294"/>
      <c r="AK474" s="294"/>
      <c r="AL474" s="294"/>
      <c r="AM474" s="294"/>
      <c r="AN474" s="294"/>
      <c r="AO474" s="294"/>
      <c r="AP474" s="294"/>
      <c r="AQ474" s="294"/>
      <c r="AR474" s="294"/>
      <c r="AS474" s="294"/>
      <c r="AT474" s="294"/>
      <c r="AU474" s="294"/>
      <c r="AV474" s="294"/>
      <c r="AW474" s="294"/>
      <c r="AX474" s="294"/>
      <c r="AY474" s="294"/>
      <c r="AZ474" s="294"/>
      <c r="BA474" s="294"/>
      <c r="BB474" s="294"/>
      <c r="BC474" s="294"/>
      <c r="BD474" s="294"/>
      <c r="BE474" s="294"/>
      <c r="BF474" s="294"/>
      <c r="BG474" s="294"/>
      <c r="BH474" s="294"/>
      <c r="BI474" s="327"/>
      <c r="BJ474" s="327"/>
      <c r="BK474" s="327"/>
      <c r="BL474" s="327"/>
      <c r="BM474" s="327"/>
      <c r="BN474" s="327"/>
      <c r="BO474" s="327"/>
      <c r="BP474" s="327"/>
      <c r="BQ474" s="327"/>
      <c r="BR474" s="327"/>
      <c r="BS474" s="327"/>
      <c r="BT474" s="327"/>
    </row>
    <row r="475" spans="19:72" s="357" customFormat="1">
      <c r="S475" s="294"/>
      <c r="T475" s="294"/>
      <c r="U475" s="294"/>
      <c r="V475" s="294"/>
      <c r="W475" s="323"/>
      <c r="X475" s="323"/>
      <c r="Y475" s="323"/>
      <c r="Z475" s="323"/>
      <c r="AA475" s="294"/>
      <c r="AB475" s="294"/>
      <c r="AC475" s="294"/>
      <c r="AD475" s="294"/>
      <c r="AE475" s="294"/>
      <c r="AF475" s="294"/>
      <c r="AG475" s="294"/>
      <c r="AH475" s="294"/>
      <c r="AI475" s="294"/>
      <c r="AJ475" s="294"/>
      <c r="AK475" s="294"/>
      <c r="AL475" s="294"/>
      <c r="AM475" s="294"/>
      <c r="AN475" s="294"/>
      <c r="AO475" s="294"/>
      <c r="AP475" s="294"/>
      <c r="AQ475" s="294"/>
      <c r="AR475" s="294"/>
      <c r="AS475" s="294"/>
      <c r="AT475" s="294"/>
      <c r="AU475" s="294"/>
      <c r="AV475" s="294"/>
      <c r="AW475" s="294"/>
      <c r="AX475" s="294"/>
      <c r="AY475" s="294"/>
      <c r="AZ475" s="294"/>
      <c r="BA475" s="294"/>
      <c r="BB475" s="294"/>
      <c r="BC475" s="294"/>
      <c r="BD475" s="294"/>
      <c r="BE475" s="294"/>
      <c r="BF475" s="294"/>
      <c r="BG475" s="294"/>
      <c r="BH475" s="294"/>
      <c r="BI475" s="327"/>
      <c r="BJ475" s="327"/>
      <c r="BK475" s="327"/>
      <c r="BL475" s="327"/>
      <c r="BM475" s="327"/>
      <c r="BN475" s="327"/>
      <c r="BO475" s="327"/>
      <c r="BP475" s="327"/>
      <c r="BQ475" s="327"/>
      <c r="BR475" s="327"/>
      <c r="BS475" s="327"/>
      <c r="BT475" s="327"/>
    </row>
    <row r="476" spans="19:72" s="357" customFormat="1">
      <c r="S476" s="294"/>
      <c r="T476" s="294"/>
      <c r="U476" s="294"/>
      <c r="V476" s="294"/>
      <c r="W476" s="323"/>
      <c r="X476" s="323"/>
      <c r="Y476" s="323"/>
      <c r="Z476" s="323"/>
      <c r="AA476" s="294"/>
      <c r="AB476" s="294"/>
      <c r="AC476" s="294"/>
      <c r="AD476" s="294"/>
      <c r="AE476" s="294"/>
      <c r="AF476" s="294"/>
      <c r="AG476" s="294"/>
      <c r="AH476" s="294"/>
      <c r="AI476" s="294"/>
      <c r="AJ476" s="294"/>
      <c r="AK476" s="294"/>
      <c r="AL476" s="294"/>
      <c r="AM476" s="294"/>
      <c r="AN476" s="294"/>
      <c r="AO476" s="294"/>
      <c r="AP476" s="294"/>
      <c r="AQ476" s="294"/>
      <c r="AR476" s="294"/>
      <c r="AS476" s="294"/>
      <c r="AT476" s="294"/>
      <c r="AU476" s="294"/>
      <c r="AV476" s="294"/>
      <c r="AW476" s="294"/>
      <c r="AX476" s="294"/>
      <c r="AY476" s="294"/>
      <c r="AZ476" s="294"/>
      <c r="BA476" s="294"/>
      <c r="BB476" s="294"/>
      <c r="BC476" s="294"/>
      <c r="BD476" s="294"/>
      <c r="BE476" s="294"/>
      <c r="BF476" s="294"/>
      <c r="BG476" s="294"/>
      <c r="BH476" s="294"/>
      <c r="BI476" s="327"/>
      <c r="BJ476" s="327"/>
      <c r="BK476" s="327"/>
      <c r="BL476" s="327"/>
      <c r="BM476" s="327"/>
      <c r="BN476" s="327"/>
      <c r="BO476" s="327"/>
      <c r="BP476" s="327"/>
      <c r="BQ476" s="327"/>
      <c r="BR476" s="327"/>
      <c r="BS476" s="327"/>
      <c r="BT476" s="327"/>
    </row>
    <row r="477" spans="19:72" s="357" customFormat="1">
      <c r="S477" s="294"/>
      <c r="T477" s="294"/>
      <c r="U477" s="294"/>
      <c r="V477" s="294"/>
      <c r="W477" s="323"/>
      <c r="X477" s="323"/>
      <c r="Y477" s="323"/>
      <c r="Z477" s="323"/>
      <c r="AA477" s="294"/>
      <c r="AB477" s="294"/>
      <c r="AC477" s="294"/>
      <c r="AD477" s="294"/>
      <c r="AE477" s="294"/>
      <c r="AF477" s="294"/>
      <c r="AG477" s="294"/>
      <c r="AH477" s="294"/>
      <c r="AI477" s="294"/>
      <c r="AJ477" s="294"/>
      <c r="AK477" s="294"/>
      <c r="AL477" s="294"/>
      <c r="AM477" s="294"/>
      <c r="AN477" s="294"/>
      <c r="AO477" s="294"/>
      <c r="AP477" s="294"/>
      <c r="AQ477" s="294"/>
      <c r="AR477" s="294"/>
      <c r="AS477" s="294"/>
      <c r="AT477" s="294"/>
      <c r="AU477" s="294"/>
      <c r="AV477" s="294"/>
      <c r="AW477" s="294"/>
      <c r="AX477" s="294"/>
      <c r="AY477" s="294"/>
      <c r="AZ477" s="294"/>
      <c r="BA477" s="294"/>
      <c r="BB477" s="294"/>
      <c r="BC477" s="294"/>
      <c r="BD477" s="294"/>
      <c r="BE477" s="294"/>
      <c r="BF477" s="294"/>
      <c r="BG477" s="294"/>
      <c r="BH477" s="294"/>
      <c r="BI477" s="327"/>
      <c r="BJ477" s="327"/>
      <c r="BK477" s="327"/>
      <c r="BL477" s="327"/>
      <c r="BM477" s="327"/>
      <c r="BN477" s="327"/>
      <c r="BO477" s="327"/>
      <c r="BP477" s="327"/>
      <c r="BQ477" s="327"/>
      <c r="BR477" s="327"/>
      <c r="BS477" s="327"/>
      <c r="BT477" s="327"/>
    </row>
    <row r="478" spans="19:72" s="357" customFormat="1">
      <c r="S478" s="294"/>
      <c r="T478" s="294"/>
      <c r="U478" s="294"/>
      <c r="V478" s="294"/>
      <c r="W478" s="323"/>
      <c r="X478" s="323"/>
      <c r="Y478" s="323"/>
      <c r="Z478" s="323"/>
      <c r="AA478" s="294"/>
      <c r="AB478" s="294"/>
      <c r="AC478" s="294"/>
      <c r="AD478" s="294"/>
      <c r="AE478" s="294"/>
      <c r="AF478" s="294"/>
      <c r="AG478" s="294"/>
      <c r="AH478" s="294"/>
      <c r="AI478" s="294"/>
      <c r="AJ478" s="294"/>
      <c r="AK478" s="294"/>
      <c r="AL478" s="294"/>
      <c r="AM478" s="294"/>
      <c r="AN478" s="294"/>
      <c r="AO478" s="294"/>
      <c r="AP478" s="294"/>
      <c r="AQ478" s="294"/>
      <c r="AR478" s="294"/>
      <c r="AS478" s="294"/>
      <c r="AT478" s="294"/>
      <c r="AU478" s="294"/>
      <c r="AV478" s="294"/>
      <c r="AW478" s="294"/>
      <c r="AX478" s="294"/>
      <c r="AY478" s="294"/>
      <c r="AZ478" s="294"/>
      <c r="BA478" s="294"/>
      <c r="BB478" s="294"/>
      <c r="BC478" s="294"/>
      <c r="BD478" s="294"/>
      <c r="BE478" s="294"/>
      <c r="BF478" s="294"/>
      <c r="BG478" s="294"/>
      <c r="BH478" s="294"/>
      <c r="BI478" s="327"/>
      <c r="BJ478" s="327"/>
      <c r="BK478" s="327"/>
      <c r="BL478" s="327"/>
      <c r="BM478" s="327"/>
      <c r="BN478" s="327"/>
      <c r="BO478" s="327"/>
      <c r="BP478" s="327"/>
      <c r="BQ478" s="327"/>
      <c r="BR478" s="327"/>
      <c r="BS478" s="327"/>
      <c r="BT478" s="327"/>
    </row>
    <row r="479" spans="19:72" s="357" customFormat="1">
      <c r="S479" s="294"/>
      <c r="T479" s="294"/>
      <c r="U479" s="294"/>
      <c r="V479" s="294"/>
      <c r="W479" s="323"/>
      <c r="X479" s="323"/>
      <c r="Y479" s="323"/>
      <c r="Z479" s="323"/>
      <c r="AA479" s="294"/>
      <c r="AB479" s="294"/>
      <c r="AC479" s="294"/>
      <c r="AD479" s="294"/>
      <c r="AE479" s="294"/>
      <c r="AF479" s="294"/>
      <c r="AG479" s="294"/>
      <c r="AH479" s="294"/>
      <c r="AI479" s="294"/>
      <c r="AJ479" s="294"/>
      <c r="AK479" s="294"/>
      <c r="AL479" s="294"/>
      <c r="AM479" s="294"/>
      <c r="AN479" s="294"/>
      <c r="AO479" s="294"/>
      <c r="AP479" s="294"/>
      <c r="AQ479" s="294"/>
      <c r="AR479" s="294"/>
      <c r="AS479" s="294"/>
      <c r="AT479" s="294"/>
      <c r="AU479" s="294"/>
      <c r="AV479" s="294"/>
      <c r="AW479" s="294"/>
      <c r="AX479" s="294"/>
      <c r="AY479" s="294"/>
      <c r="AZ479" s="294"/>
      <c r="BA479" s="294"/>
      <c r="BB479" s="294"/>
      <c r="BC479" s="294"/>
      <c r="BD479" s="294"/>
      <c r="BE479" s="294"/>
      <c r="BF479" s="294"/>
      <c r="BG479" s="294"/>
      <c r="BH479" s="294"/>
      <c r="BI479" s="327"/>
      <c r="BJ479" s="327"/>
      <c r="BK479" s="327"/>
      <c r="BL479" s="327"/>
      <c r="BM479" s="327"/>
      <c r="BN479" s="327"/>
      <c r="BO479" s="327"/>
      <c r="BP479" s="327"/>
      <c r="BQ479" s="327"/>
      <c r="BR479" s="327"/>
      <c r="BS479" s="327"/>
      <c r="BT479" s="327"/>
    </row>
    <row r="480" spans="19:72" s="357" customFormat="1">
      <c r="S480" s="294"/>
      <c r="T480" s="294"/>
      <c r="U480" s="294"/>
      <c r="V480" s="294"/>
      <c r="W480" s="323"/>
      <c r="X480" s="323"/>
      <c r="Y480" s="323"/>
      <c r="Z480" s="323"/>
      <c r="AA480" s="294"/>
      <c r="AB480" s="294"/>
      <c r="AC480" s="294"/>
      <c r="AD480" s="294"/>
      <c r="AE480" s="294"/>
      <c r="AF480" s="294"/>
      <c r="AG480" s="294"/>
      <c r="AH480" s="294"/>
      <c r="AI480" s="294"/>
      <c r="AJ480" s="294"/>
      <c r="AK480" s="294"/>
      <c r="AL480" s="294"/>
      <c r="AM480" s="294"/>
      <c r="AN480" s="294"/>
      <c r="AO480" s="294"/>
      <c r="AP480" s="294"/>
      <c r="AQ480" s="294"/>
      <c r="AR480" s="294"/>
      <c r="AS480" s="294"/>
      <c r="AT480" s="294"/>
      <c r="AU480" s="294"/>
      <c r="AV480" s="294"/>
      <c r="AW480" s="294"/>
      <c r="AX480" s="294"/>
      <c r="AY480" s="294"/>
      <c r="AZ480" s="294"/>
      <c r="BA480" s="294"/>
      <c r="BB480" s="294"/>
      <c r="BC480" s="294"/>
      <c r="BD480" s="294"/>
      <c r="BE480" s="294"/>
      <c r="BF480" s="294"/>
      <c r="BG480" s="294"/>
      <c r="BH480" s="294"/>
      <c r="BI480" s="327"/>
      <c r="BJ480" s="327"/>
      <c r="BK480" s="327"/>
      <c r="BL480" s="327"/>
      <c r="BM480" s="327"/>
      <c r="BN480" s="327"/>
      <c r="BO480" s="327"/>
      <c r="BP480" s="327"/>
      <c r="BQ480" s="327"/>
      <c r="BR480" s="327"/>
      <c r="BS480" s="327"/>
      <c r="BT480" s="327"/>
    </row>
    <row r="481" spans="19:72" s="357" customFormat="1">
      <c r="S481" s="294"/>
      <c r="T481" s="294"/>
      <c r="U481" s="294"/>
      <c r="V481" s="294"/>
      <c r="W481" s="323"/>
      <c r="X481" s="323"/>
      <c r="Y481" s="323"/>
      <c r="Z481" s="323"/>
      <c r="AA481" s="294"/>
      <c r="AB481" s="294"/>
      <c r="AC481" s="294"/>
      <c r="AD481" s="294"/>
      <c r="AE481" s="294"/>
      <c r="AF481" s="294"/>
      <c r="AG481" s="294"/>
      <c r="AH481" s="294"/>
      <c r="AI481" s="294"/>
      <c r="AJ481" s="294"/>
      <c r="AK481" s="294"/>
      <c r="AL481" s="294"/>
      <c r="AM481" s="294"/>
      <c r="AN481" s="294"/>
      <c r="AO481" s="294"/>
      <c r="AP481" s="294"/>
      <c r="AQ481" s="294"/>
      <c r="AR481" s="294"/>
      <c r="AS481" s="294"/>
      <c r="AT481" s="294"/>
      <c r="AU481" s="294"/>
      <c r="AV481" s="294"/>
      <c r="AW481" s="294"/>
      <c r="AX481" s="294"/>
      <c r="AY481" s="294"/>
      <c r="AZ481" s="294"/>
      <c r="BA481" s="294"/>
      <c r="BB481" s="294"/>
      <c r="BC481" s="294"/>
      <c r="BD481" s="294"/>
      <c r="BE481" s="294"/>
      <c r="BF481" s="294"/>
      <c r="BG481" s="294"/>
      <c r="BH481" s="294"/>
      <c r="BI481" s="327"/>
      <c r="BJ481" s="327"/>
      <c r="BK481" s="327"/>
      <c r="BL481" s="327"/>
      <c r="BM481" s="327"/>
      <c r="BN481" s="327"/>
      <c r="BO481" s="327"/>
      <c r="BP481" s="327"/>
      <c r="BQ481" s="327"/>
      <c r="BR481" s="327"/>
      <c r="BS481" s="327"/>
      <c r="BT481" s="327"/>
    </row>
    <row r="482" spans="19:72" s="357" customFormat="1">
      <c r="S482" s="294"/>
      <c r="T482" s="294"/>
      <c r="U482" s="294"/>
      <c r="V482" s="294"/>
      <c r="W482" s="323"/>
      <c r="X482" s="323"/>
      <c r="Y482" s="323"/>
      <c r="Z482" s="323"/>
      <c r="AA482" s="294"/>
      <c r="AB482" s="294"/>
      <c r="AC482" s="294"/>
      <c r="AD482" s="294"/>
      <c r="AE482" s="294"/>
      <c r="AF482" s="294"/>
      <c r="AG482" s="294"/>
      <c r="AH482" s="294"/>
      <c r="AI482" s="294"/>
      <c r="AJ482" s="294"/>
      <c r="AK482" s="294"/>
      <c r="AL482" s="294"/>
      <c r="AM482" s="294"/>
      <c r="AN482" s="294"/>
      <c r="AO482" s="294"/>
      <c r="AP482" s="294"/>
      <c r="AQ482" s="294"/>
      <c r="AR482" s="294"/>
      <c r="AS482" s="294"/>
      <c r="AT482" s="294"/>
      <c r="AU482" s="294"/>
      <c r="AV482" s="294"/>
      <c r="AW482" s="294"/>
      <c r="AX482" s="294"/>
      <c r="AY482" s="294"/>
      <c r="AZ482" s="294"/>
      <c r="BA482" s="294"/>
      <c r="BB482" s="294"/>
      <c r="BC482" s="294"/>
      <c r="BD482" s="294"/>
      <c r="BE482" s="294"/>
      <c r="BF482" s="294"/>
      <c r="BG482" s="294"/>
      <c r="BH482" s="294"/>
      <c r="BI482" s="327"/>
      <c r="BJ482" s="327"/>
      <c r="BK482" s="327"/>
      <c r="BL482" s="327"/>
      <c r="BM482" s="327"/>
      <c r="BN482" s="327"/>
      <c r="BO482" s="327"/>
      <c r="BP482" s="327"/>
      <c r="BQ482" s="327"/>
      <c r="BR482" s="327"/>
      <c r="BS482" s="327"/>
      <c r="BT482" s="327"/>
    </row>
    <row r="483" spans="19:72" s="357" customFormat="1">
      <c r="S483" s="294"/>
      <c r="T483" s="294"/>
      <c r="U483" s="294"/>
      <c r="V483" s="294"/>
      <c r="W483" s="323"/>
      <c r="X483" s="323"/>
      <c r="Y483" s="323"/>
      <c r="Z483" s="323"/>
      <c r="AA483" s="294"/>
      <c r="AB483" s="294"/>
      <c r="AC483" s="294"/>
      <c r="AD483" s="294"/>
      <c r="AE483" s="294"/>
      <c r="AF483" s="294"/>
      <c r="AG483" s="294"/>
      <c r="AH483" s="294"/>
      <c r="AI483" s="294"/>
      <c r="AJ483" s="294"/>
      <c r="AK483" s="294"/>
      <c r="AL483" s="294"/>
      <c r="AM483" s="294"/>
      <c r="AN483" s="294"/>
      <c r="AO483" s="294"/>
      <c r="AP483" s="294"/>
      <c r="AQ483" s="294"/>
      <c r="AR483" s="294"/>
      <c r="AS483" s="294"/>
      <c r="AT483" s="294"/>
      <c r="AU483" s="294"/>
      <c r="AV483" s="294"/>
      <c r="AW483" s="294"/>
      <c r="AX483" s="294"/>
      <c r="AY483" s="294"/>
      <c r="AZ483" s="294"/>
      <c r="BA483" s="294"/>
      <c r="BB483" s="294"/>
      <c r="BC483" s="294"/>
      <c r="BD483" s="294"/>
      <c r="BE483" s="294"/>
      <c r="BF483" s="294"/>
      <c r="BG483" s="294"/>
      <c r="BH483" s="294"/>
      <c r="BI483" s="327"/>
      <c r="BJ483" s="327"/>
      <c r="BK483" s="327"/>
      <c r="BL483" s="327"/>
      <c r="BM483" s="327"/>
      <c r="BN483" s="327"/>
      <c r="BO483" s="327"/>
      <c r="BP483" s="327"/>
      <c r="BQ483" s="327"/>
      <c r="BR483" s="327"/>
      <c r="BS483" s="327"/>
      <c r="BT483" s="327"/>
    </row>
    <row r="484" spans="19:72" s="357" customFormat="1">
      <c r="S484" s="294"/>
      <c r="T484" s="294"/>
      <c r="U484" s="294"/>
      <c r="V484" s="294"/>
      <c r="W484" s="323"/>
      <c r="X484" s="323"/>
      <c r="Y484" s="323"/>
      <c r="Z484" s="323"/>
      <c r="AA484" s="294"/>
      <c r="AB484" s="294"/>
      <c r="AC484" s="294"/>
      <c r="AD484" s="294"/>
      <c r="AE484" s="294"/>
      <c r="AF484" s="294"/>
      <c r="AG484" s="294"/>
      <c r="AH484" s="294"/>
      <c r="AI484" s="294"/>
      <c r="AJ484" s="294"/>
      <c r="AK484" s="294"/>
      <c r="AL484" s="294"/>
      <c r="AM484" s="294"/>
      <c r="AN484" s="294"/>
      <c r="AO484" s="294"/>
      <c r="AP484" s="294"/>
      <c r="AQ484" s="294"/>
      <c r="AR484" s="294"/>
      <c r="AS484" s="294"/>
      <c r="AT484" s="294"/>
      <c r="AU484" s="294"/>
      <c r="AV484" s="294"/>
      <c r="AW484" s="294"/>
      <c r="AX484" s="294"/>
      <c r="AY484" s="294"/>
      <c r="AZ484" s="294"/>
      <c r="BA484" s="294"/>
      <c r="BB484" s="294"/>
      <c r="BC484" s="294"/>
      <c r="BD484" s="294"/>
      <c r="BE484" s="294"/>
      <c r="BF484" s="294"/>
      <c r="BG484" s="294"/>
      <c r="BH484" s="294"/>
      <c r="BI484" s="327"/>
      <c r="BJ484" s="327"/>
      <c r="BK484" s="327"/>
      <c r="BL484" s="327"/>
      <c r="BM484" s="327"/>
      <c r="BN484" s="327"/>
      <c r="BO484" s="327"/>
      <c r="BP484" s="327"/>
      <c r="BQ484" s="327"/>
      <c r="BR484" s="327"/>
      <c r="BS484" s="327"/>
      <c r="BT484" s="327"/>
    </row>
    <row r="485" spans="19:72" s="357" customFormat="1">
      <c r="S485" s="294"/>
      <c r="T485" s="294"/>
      <c r="U485" s="294"/>
      <c r="V485" s="294"/>
      <c r="W485" s="323"/>
      <c r="X485" s="323"/>
      <c r="Y485" s="323"/>
      <c r="Z485" s="323"/>
      <c r="AA485" s="294"/>
      <c r="AB485" s="294"/>
      <c r="AC485" s="294"/>
      <c r="AD485" s="294"/>
      <c r="AE485" s="294"/>
      <c r="AF485" s="294"/>
      <c r="AG485" s="294"/>
      <c r="AH485" s="294"/>
      <c r="AI485" s="294"/>
      <c r="AJ485" s="294"/>
      <c r="AK485" s="294"/>
      <c r="AL485" s="294"/>
      <c r="AM485" s="294"/>
      <c r="AN485" s="294"/>
      <c r="AO485" s="294"/>
      <c r="AP485" s="294"/>
      <c r="AQ485" s="294"/>
      <c r="AR485" s="294"/>
      <c r="AS485" s="294"/>
      <c r="AT485" s="294"/>
      <c r="AU485" s="294"/>
      <c r="AV485" s="294"/>
      <c r="AW485" s="294"/>
      <c r="AX485" s="294"/>
      <c r="AY485" s="294"/>
      <c r="AZ485" s="294"/>
      <c r="BA485" s="294"/>
      <c r="BB485" s="294"/>
      <c r="BC485" s="294"/>
      <c r="BD485" s="294"/>
      <c r="BE485" s="294"/>
      <c r="BF485" s="294"/>
      <c r="BG485" s="294"/>
      <c r="BH485" s="294"/>
      <c r="BI485" s="327"/>
      <c r="BJ485" s="327"/>
      <c r="BK485" s="327"/>
      <c r="BL485" s="327"/>
      <c r="BM485" s="327"/>
      <c r="BN485" s="327"/>
      <c r="BO485" s="327"/>
      <c r="BP485" s="327"/>
      <c r="BQ485" s="327"/>
      <c r="BR485" s="327"/>
      <c r="BS485" s="327"/>
      <c r="BT485" s="327"/>
    </row>
    <row r="486" spans="19:72" s="357" customFormat="1">
      <c r="S486" s="294"/>
      <c r="T486" s="294"/>
      <c r="U486" s="294"/>
      <c r="V486" s="294"/>
      <c r="W486" s="323"/>
      <c r="X486" s="323"/>
      <c r="Y486" s="323"/>
      <c r="Z486" s="323"/>
      <c r="AA486" s="294"/>
      <c r="AB486" s="294"/>
      <c r="AC486" s="294"/>
      <c r="AD486" s="294"/>
      <c r="AE486" s="294"/>
      <c r="AF486" s="294"/>
      <c r="AG486" s="294"/>
      <c r="AH486" s="294"/>
      <c r="AI486" s="294"/>
      <c r="AJ486" s="294"/>
      <c r="AK486" s="294"/>
      <c r="AL486" s="294"/>
      <c r="AM486" s="294"/>
      <c r="AN486" s="294"/>
      <c r="AO486" s="294"/>
      <c r="AP486" s="294"/>
      <c r="AQ486" s="294"/>
      <c r="AR486" s="294"/>
      <c r="AS486" s="294"/>
      <c r="AT486" s="294"/>
      <c r="AU486" s="294"/>
      <c r="AV486" s="294"/>
      <c r="AW486" s="294"/>
      <c r="AX486" s="294"/>
      <c r="AY486" s="294"/>
      <c r="AZ486" s="294"/>
      <c r="BA486" s="294"/>
      <c r="BB486" s="294"/>
      <c r="BC486" s="294"/>
      <c r="BD486" s="294"/>
      <c r="BE486" s="294"/>
      <c r="BF486" s="294"/>
      <c r="BG486" s="294"/>
      <c r="BH486" s="294"/>
      <c r="BI486" s="327"/>
      <c r="BJ486" s="327"/>
      <c r="BK486" s="327"/>
      <c r="BL486" s="327"/>
      <c r="BM486" s="327"/>
      <c r="BN486" s="327"/>
      <c r="BO486" s="327"/>
      <c r="BP486" s="327"/>
      <c r="BQ486" s="327"/>
      <c r="BR486" s="327"/>
      <c r="BS486" s="327"/>
      <c r="BT486" s="327"/>
    </row>
    <row r="487" spans="19:72" s="357" customFormat="1">
      <c r="S487" s="294"/>
      <c r="T487" s="294"/>
      <c r="U487" s="294"/>
      <c r="V487" s="294"/>
      <c r="W487" s="323"/>
      <c r="X487" s="323"/>
      <c r="Y487" s="323"/>
      <c r="Z487" s="323"/>
      <c r="AA487" s="294"/>
      <c r="AB487" s="294"/>
      <c r="AC487" s="294"/>
      <c r="AD487" s="294"/>
      <c r="AE487" s="294"/>
      <c r="AF487" s="294"/>
      <c r="AG487" s="294"/>
      <c r="AH487" s="294"/>
      <c r="AI487" s="294"/>
      <c r="AJ487" s="294"/>
      <c r="AK487" s="294"/>
      <c r="AL487" s="294"/>
      <c r="AM487" s="294"/>
      <c r="AN487" s="294"/>
      <c r="AO487" s="294"/>
      <c r="AP487" s="294"/>
      <c r="AQ487" s="294"/>
      <c r="AR487" s="294"/>
      <c r="AS487" s="294"/>
      <c r="AT487" s="294"/>
      <c r="AU487" s="294"/>
      <c r="AV487" s="294"/>
      <c r="AW487" s="294"/>
      <c r="AX487" s="294"/>
      <c r="AY487" s="294"/>
      <c r="AZ487" s="294"/>
      <c r="BA487" s="294"/>
      <c r="BB487" s="294"/>
      <c r="BC487" s="294"/>
      <c r="BD487" s="294"/>
      <c r="BE487" s="294"/>
      <c r="BF487" s="294"/>
      <c r="BG487" s="294"/>
      <c r="BH487" s="294"/>
      <c r="BI487" s="327"/>
      <c r="BJ487" s="327"/>
      <c r="BK487" s="327"/>
      <c r="BL487" s="327"/>
      <c r="BM487" s="327"/>
      <c r="BN487" s="327"/>
      <c r="BO487" s="327"/>
      <c r="BP487" s="327"/>
      <c r="BQ487" s="327"/>
      <c r="BR487" s="327"/>
      <c r="BS487" s="327"/>
      <c r="BT487" s="327"/>
    </row>
    <row r="488" spans="19:72" s="357" customFormat="1">
      <c r="S488" s="294"/>
      <c r="T488" s="294"/>
      <c r="U488" s="294"/>
      <c r="V488" s="294"/>
      <c r="W488" s="323"/>
      <c r="X488" s="323"/>
      <c r="Y488" s="323"/>
      <c r="Z488" s="323"/>
      <c r="AA488" s="294"/>
      <c r="AB488" s="294"/>
      <c r="AC488" s="294"/>
      <c r="AD488" s="294"/>
      <c r="AE488" s="294"/>
      <c r="AF488" s="294"/>
      <c r="AG488" s="294"/>
      <c r="AH488" s="294"/>
      <c r="AI488" s="294"/>
      <c r="AJ488" s="294"/>
      <c r="AK488" s="294"/>
      <c r="AL488" s="294"/>
      <c r="AM488" s="294"/>
      <c r="AN488" s="294"/>
      <c r="AO488" s="294"/>
      <c r="AP488" s="294"/>
      <c r="AQ488" s="294"/>
      <c r="AR488" s="294"/>
      <c r="AS488" s="294"/>
      <c r="AT488" s="294"/>
      <c r="AU488" s="294"/>
      <c r="AV488" s="294"/>
      <c r="AW488" s="294"/>
      <c r="AX488" s="294"/>
      <c r="AY488" s="294"/>
      <c r="AZ488" s="294"/>
      <c r="BA488" s="294"/>
      <c r="BB488" s="294"/>
      <c r="BC488" s="294"/>
      <c r="BD488" s="294"/>
      <c r="BE488" s="294"/>
      <c r="BF488" s="294"/>
      <c r="BG488" s="294"/>
      <c r="BH488" s="294"/>
      <c r="BI488" s="327"/>
      <c r="BJ488" s="327"/>
      <c r="BK488" s="327"/>
      <c r="BL488" s="327"/>
      <c r="BM488" s="327"/>
      <c r="BN488" s="327"/>
      <c r="BO488" s="327"/>
      <c r="BP488" s="327"/>
      <c r="BQ488" s="327"/>
      <c r="BR488" s="327"/>
      <c r="BS488" s="327"/>
      <c r="BT488" s="327"/>
    </row>
    <row r="489" spans="19:72" s="357" customFormat="1">
      <c r="S489" s="294"/>
      <c r="T489" s="294"/>
      <c r="U489" s="294"/>
      <c r="V489" s="294"/>
      <c r="W489" s="323"/>
      <c r="X489" s="323"/>
      <c r="Y489" s="323"/>
      <c r="Z489" s="323"/>
      <c r="AA489" s="294"/>
      <c r="AB489" s="294"/>
      <c r="AC489" s="294"/>
      <c r="AD489" s="294"/>
      <c r="AE489" s="294"/>
      <c r="AF489" s="294"/>
      <c r="AG489" s="294"/>
      <c r="AH489" s="294"/>
      <c r="AI489" s="294"/>
      <c r="AJ489" s="294"/>
      <c r="AK489" s="294"/>
      <c r="AL489" s="294"/>
      <c r="AM489" s="294"/>
      <c r="AN489" s="294"/>
      <c r="AO489" s="294"/>
      <c r="AP489" s="294"/>
      <c r="AQ489" s="294"/>
      <c r="AR489" s="294"/>
      <c r="AS489" s="294"/>
      <c r="AT489" s="294"/>
      <c r="AU489" s="294"/>
      <c r="AV489" s="294"/>
      <c r="AW489" s="294"/>
      <c r="AX489" s="294"/>
      <c r="AY489" s="294"/>
      <c r="AZ489" s="294"/>
      <c r="BA489" s="294"/>
      <c r="BB489" s="294"/>
      <c r="BC489" s="294"/>
      <c r="BD489" s="294"/>
      <c r="BE489" s="294"/>
      <c r="BF489" s="294"/>
      <c r="BG489" s="294"/>
      <c r="BH489" s="294"/>
      <c r="BI489" s="327"/>
      <c r="BJ489" s="327"/>
      <c r="BK489" s="327"/>
      <c r="BL489" s="327"/>
      <c r="BM489" s="327"/>
      <c r="BN489" s="327"/>
      <c r="BO489" s="327"/>
      <c r="BP489" s="327"/>
      <c r="BQ489" s="327"/>
      <c r="BR489" s="327"/>
      <c r="BS489" s="327"/>
      <c r="BT489" s="327"/>
    </row>
    <row r="490" spans="19:72" s="357" customFormat="1">
      <c r="S490" s="294"/>
      <c r="T490" s="294"/>
      <c r="U490" s="294"/>
      <c r="V490" s="294"/>
      <c r="W490" s="323"/>
      <c r="X490" s="323"/>
      <c r="Y490" s="323"/>
      <c r="Z490" s="323"/>
      <c r="AA490" s="294"/>
      <c r="AB490" s="294"/>
      <c r="AC490" s="294"/>
      <c r="AD490" s="294"/>
      <c r="AE490" s="294"/>
      <c r="AF490" s="294"/>
      <c r="AG490" s="294"/>
      <c r="AH490" s="294"/>
      <c r="AI490" s="294"/>
      <c r="AJ490" s="294"/>
      <c r="AK490" s="294"/>
      <c r="AL490" s="294"/>
      <c r="AM490" s="294"/>
      <c r="AN490" s="294"/>
      <c r="AO490" s="294"/>
      <c r="AP490" s="294"/>
      <c r="AQ490" s="294"/>
      <c r="AR490" s="294"/>
      <c r="AS490" s="294"/>
      <c r="AT490" s="294"/>
      <c r="AU490" s="294"/>
      <c r="AV490" s="294"/>
      <c r="AW490" s="294"/>
      <c r="AX490" s="294"/>
      <c r="AY490" s="294"/>
      <c r="AZ490" s="294"/>
      <c r="BA490" s="294"/>
      <c r="BB490" s="294"/>
      <c r="BC490" s="294"/>
      <c r="BD490" s="294"/>
      <c r="BE490" s="294"/>
      <c r="BF490" s="294"/>
      <c r="BG490" s="294"/>
      <c r="BH490" s="294"/>
      <c r="BI490" s="327"/>
      <c r="BJ490" s="327"/>
      <c r="BK490" s="327"/>
      <c r="BL490" s="327"/>
      <c r="BM490" s="327"/>
      <c r="BN490" s="327"/>
      <c r="BO490" s="327"/>
      <c r="BP490" s="327"/>
      <c r="BQ490" s="327"/>
      <c r="BR490" s="327"/>
      <c r="BS490" s="327"/>
      <c r="BT490" s="327"/>
    </row>
    <row r="491" spans="19:72" s="357" customFormat="1">
      <c r="S491" s="294"/>
      <c r="T491" s="294"/>
      <c r="U491" s="294"/>
      <c r="V491" s="294"/>
      <c r="W491" s="323"/>
      <c r="X491" s="323"/>
      <c r="Y491" s="323"/>
      <c r="Z491" s="323"/>
      <c r="AA491" s="294"/>
      <c r="AB491" s="294"/>
      <c r="AC491" s="294"/>
      <c r="AD491" s="294"/>
      <c r="AE491" s="294"/>
      <c r="AF491" s="294"/>
      <c r="AG491" s="294"/>
      <c r="AH491" s="294"/>
      <c r="AI491" s="294"/>
      <c r="AJ491" s="294"/>
      <c r="AK491" s="294"/>
      <c r="AL491" s="294"/>
      <c r="AM491" s="294"/>
      <c r="AN491" s="294"/>
      <c r="AO491" s="294"/>
      <c r="AP491" s="294"/>
      <c r="AQ491" s="294"/>
      <c r="AR491" s="294"/>
      <c r="AS491" s="294"/>
      <c r="AT491" s="294"/>
      <c r="AU491" s="294"/>
      <c r="AV491" s="294"/>
      <c r="AW491" s="294"/>
      <c r="AX491" s="294"/>
      <c r="AY491" s="294"/>
      <c r="AZ491" s="294"/>
      <c r="BA491" s="294"/>
      <c r="BB491" s="294"/>
      <c r="BC491" s="294"/>
      <c r="BD491" s="294"/>
      <c r="BE491" s="294"/>
      <c r="BF491" s="294"/>
      <c r="BG491" s="294"/>
      <c r="BH491" s="294"/>
      <c r="BI491" s="327"/>
      <c r="BJ491" s="327"/>
      <c r="BK491" s="327"/>
      <c r="BL491" s="327"/>
      <c r="BM491" s="327"/>
      <c r="BN491" s="327"/>
      <c r="BO491" s="327"/>
      <c r="BP491" s="327"/>
      <c r="BQ491" s="327"/>
      <c r="BR491" s="327"/>
      <c r="BS491" s="327"/>
      <c r="BT491" s="327"/>
    </row>
    <row r="492" spans="19:72" s="357" customFormat="1">
      <c r="S492" s="294"/>
      <c r="T492" s="294"/>
      <c r="U492" s="294"/>
      <c r="V492" s="294"/>
      <c r="W492" s="323"/>
      <c r="X492" s="323"/>
      <c r="Y492" s="323"/>
      <c r="Z492" s="323"/>
      <c r="AA492" s="294"/>
      <c r="AB492" s="294"/>
      <c r="AC492" s="294"/>
      <c r="AD492" s="294"/>
      <c r="AE492" s="294"/>
      <c r="AF492" s="294"/>
      <c r="AG492" s="294"/>
      <c r="AH492" s="294"/>
      <c r="AI492" s="294"/>
      <c r="AJ492" s="294"/>
      <c r="AK492" s="294"/>
      <c r="AL492" s="294"/>
      <c r="AM492" s="294"/>
      <c r="AN492" s="294"/>
      <c r="AO492" s="294"/>
      <c r="AP492" s="294"/>
      <c r="AQ492" s="294"/>
      <c r="AR492" s="294"/>
      <c r="AS492" s="294"/>
      <c r="AT492" s="294"/>
      <c r="AU492" s="294"/>
      <c r="AV492" s="294"/>
      <c r="AW492" s="294"/>
      <c r="AX492" s="294"/>
      <c r="AY492" s="294"/>
      <c r="AZ492" s="294"/>
      <c r="BA492" s="294"/>
      <c r="BB492" s="294"/>
      <c r="BC492" s="294"/>
      <c r="BD492" s="294"/>
      <c r="BE492" s="294"/>
      <c r="BF492" s="294"/>
      <c r="BG492" s="294"/>
      <c r="BH492" s="294"/>
      <c r="BI492" s="327"/>
      <c r="BJ492" s="327"/>
      <c r="BK492" s="327"/>
      <c r="BL492" s="327"/>
      <c r="BM492" s="327"/>
      <c r="BN492" s="327"/>
      <c r="BO492" s="327"/>
      <c r="BP492" s="327"/>
      <c r="BQ492" s="327"/>
      <c r="BR492" s="327"/>
      <c r="BS492" s="327"/>
      <c r="BT492" s="327"/>
    </row>
    <row r="493" spans="19:72" s="357" customFormat="1">
      <c r="S493" s="294"/>
      <c r="T493" s="294"/>
      <c r="U493" s="294"/>
      <c r="V493" s="294"/>
      <c r="W493" s="323"/>
      <c r="X493" s="323"/>
      <c r="Y493" s="323"/>
      <c r="Z493" s="323"/>
      <c r="AA493" s="294"/>
      <c r="AB493" s="294"/>
      <c r="AC493" s="294"/>
      <c r="AD493" s="294"/>
      <c r="AE493" s="294"/>
      <c r="AF493" s="294"/>
      <c r="AG493" s="294"/>
      <c r="AH493" s="294"/>
      <c r="AI493" s="294"/>
      <c r="AJ493" s="294"/>
      <c r="AK493" s="294"/>
      <c r="AL493" s="294"/>
      <c r="AM493" s="294"/>
      <c r="AN493" s="294"/>
      <c r="AO493" s="294"/>
      <c r="AP493" s="294"/>
      <c r="AQ493" s="294"/>
      <c r="AR493" s="294"/>
      <c r="AS493" s="294"/>
      <c r="AT493" s="294"/>
      <c r="AU493" s="294"/>
      <c r="AV493" s="294"/>
      <c r="AW493" s="294"/>
      <c r="AX493" s="294"/>
      <c r="AY493" s="294"/>
      <c r="AZ493" s="294"/>
      <c r="BA493" s="294"/>
      <c r="BB493" s="294"/>
      <c r="BC493" s="294"/>
      <c r="BD493" s="294"/>
      <c r="BE493" s="294"/>
      <c r="BF493" s="294"/>
      <c r="BG493" s="294"/>
      <c r="BH493" s="294"/>
      <c r="BI493" s="327"/>
      <c r="BJ493" s="327"/>
      <c r="BK493" s="327"/>
      <c r="BL493" s="327"/>
      <c r="BM493" s="327"/>
      <c r="BN493" s="327"/>
      <c r="BO493" s="327"/>
      <c r="BP493" s="327"/>
      <c r="BQ493" s="327"/>
      <c r="BR493" s="327"/>
      <c r="BS493" s="327"/>
      <c r="BT493" s="327"/>
    </row>
    <row r="494" spans="19:72" s="357" customFormat="1">
      <c r="S494" s="294"/>
      <c r="T494" s="294"/>
      <c r="U494" s="294"/>
      <c r="V494" s="294"/>
      <c r="W494" s="323"/>
      <c r="X494" s="323"/>
      <c r="Y494" s="323"/>
      <c r="Z494" s="323"/>
      <c r="AA494" s="294"/>
      <c r="AB494" s="294"/>
      <c r="AC494" s="294"/>
      <c r="AD494" s="294"/>
      <c r="AE494" s="294"/>
      <c r="AF494" s="294"/>
      <c r="AG494" s="294"/>
      <c r="AH494" s="294"/>
      <c r="AI494" s="294"/>
      <c r="AJ494" s="294"/>
      <c r="AK494" s="294"/>
      <c r="AL494" s="294"/>
      <c r="AM494" s="294"/>
      <c r="AN494" s="294"/>
      <c r="AO494" s="294"/>
      <c r="AP494" s="294"/>
      <c r="AQ494" s="294"/>
      <c r="AR494" s="294"/>
      <c r="AS494" s="294"/>
      <c r="AT494" s="294"/>
      <c r="AU494" s="294"/>
      <c r="AV494" s="294"/>
      <c r="AW494" s="294"/>
      <c r="AX494" s="294"/>
      <c r="AY494" s="294"/>
      <c r="AZ494" s="294"/>
      <c r="BA494" s="294"/>
      <c r="BB494" s="294"/>
      <c r="BC494" s="294"/>
      <c r="BD494" s="294"/>
      <c r="BE494" s="294"/>
      <c r="BF494" s="294"/>
      <c r="BG494" s="294"/>
      <c r="BH494" s="294"/>
      <c r="BI494" s="327"/>
      <c r="BJ494" s="327"/>
      <c r="BK494" s="327"/>
      <c r="BL494" s="327"/>
      <c r="BM494" s="327"/>
      <c r="BN494" s="327"/>
      <c r="BO494" s="327"/>
      <c r="BP494" s="327"/>
      <c r="BQ494" s="327"/>
      <c r="BR494" s="327"/>
      <c r="BS494" s="327"/>
      <c r="BT494" s="327"/>
    </row>
    <row r="495" spans="19:72" s="357" customFormat="1">
      <c r="S495" s="294"/>
      <c r="T495" s="294"/>
      <c r="U495" s="294"/>
      <c r="V495" s="294"/>
      <c r="W495" s="323"/>
      <c r="X495" s="323"/>
      <c r="Y495" s="323"/>
      <c r="Z495" s="323"/>
      <c r="AA495" s="294"/>
      <c r="AB495" s="294"/>
      <c r="AC495" s="294"/>
      <c r="AD495" s="294"/>
      <c r="AE495" s="294"/>
      <c r="AF495" s="294"/>
      <c r="AG495" s="294"/>
      <c r="AH495" s="294"/>
      <c r="AI495" s="294"/>
      <c r="AJ495" s="294"/>
      <c r="AK495" s="294"/>
      <c r="AL495" s="294"/>
      <c r="AM495" s="294"/>
      <c r="AN495" s="294"/>
      <c r="AO495" s="294"/>
      <c r="AP495" s="294"/>
      <c r="AQ495" s="294"/>
      <c r="AR495" s="294"/>
      <c r="AS495" s="294"/>
      <c r="AT495" s="294"/>
      <c r="AU495" s="294"/>
      <c r="AV495" s="294"/>
      <c r="AW495" s="294"/>
      <c r="AX495" s="294"/>
      <c r="AY495" s="294"/>
      <c r="AZ495" s="294"/>
      <c r="BA495" s="294"/>
      <c r="BB495" s="294"/>
      <c r="BC495" s="294"/>
      <c r="BD495" s="294"/>
      <c r="BE495" s="294"/>
      <c r="BF495" s="294"/>
      <c r="BG495" s="294"/>
      <c r="BH495" s="294"/>
      <c r="BI495" s="327"/>
      <c r="BJ495" s="327"/>
      <c r="BK495" s="327"/>
      <c r="BL495" s="327"/>
      <c r="BM495" s="327"/>
      <c r="BN495" s="327"/>
      <c r="BO495" s="327"/>
      <c r="BP495" s="327"/>
      <c r="BQ495" s="327"/>
      <c r="BR495" s="327"/>
      <c r="BS495" s="327"/>
      <c r="BT495" s="327"/>
    </row>
    <row r="496" spans="19:72" s="357" customFormat="1">
      <c r="S496" s="294"/>
      <c r="T496" s="294"/>
      <c r="U496" s="294"/>
      <c r="V496" s="294"/>
      <c r="W496" s="323"/>
      <c r="X496" s="323"/>
      <c r="Y496" s="323"/>
      <c r="Z496" s="323"/>
      <c r="AA496" s="294"/>
      <c r="AB496" s="294"/>
      <c r="AC496" s="294"/>
      <c r="AD496" s="294"/>
      <c r="AE496" s="294"/>
      <c r="AF496" s="294"/>
      <c r="AG496" s="294"/>
      <c r="AH496" s="294"/>
      <c r="AI496" s="294"/>
      <c r="AJ496" s="294"/>
      <c r="AK496" s="294"/>
      <c r="AL496" s="294"/>
      <c r="AM496" s="294"/>
      <c r="AN496" s="294"/>
      <c r="AO496" s="294"/>
      <c r="AP496" s="294"/>
      <c r="AQ496" s="294"/>
      <c r="AR496" s="294"/>
      <c r="AS496" s="294"/>
      <c r="AT496" s="294"/>
      <c r="AU496" s="294"/>
      <c r="AV496" s="294"/>
      <c r="AW496" s="294"/>
      <c r="AX496" s="294"/>
      <c r="AY496" s="294"/>
      <c r="AZ496" s="294"/>
      <c r="BA496" s="294"/>
      <c r="BB496" s="294"/>
      <c r="BC496" s="294"/>
      <c r="BD496" s="294"/>
      <c r="BE496" s="294"/>
      <c r="BF496" s="294"/>
      <c r="BG496" s="294"/>
      <c r="BH496" s="294"/>
      <c r="BI496" s="327"/>
      <c r="BJ496" s="327"/>
      <c r="BK496" s="327"/>
      <c r="BL496" s="327"/>
      <c r="BM496" s="327"/>
      <c r="BN496" s="327"/>
      <c r="BO496" s="327"/>
      <c r="BP496" s="327"/>
      <c r="BQ496" s="327"/>
      <c r="BR496" s="327"/>
      <c r="BS496" s="327"/>
      <c r="BT496" s="327"/>
    </row>
    <row r="497" spans="19:72" s="357" customFormat="1">
      <c r="S497" s="294"/>
      <c r="T497" s="294"/>
      <c r="U497" s="294"/>
      <c r="V497" s="294"/>
      <c r="W497" s="323"/>
      <c r="X497" s="323"/>
      <c r="Y497" s="323"/>
      <c r="Z497" s="323"/>
      <c r="AA497" s="294"/>
      <c r="AB497" s="294"/>
      <c r="AC497" s="294"/>
      <c r="AD497" s="294"/>
      <c r="AE497" s="294"/>
      <c r="AF497" s="294"/>
      <c r="AG497" s="294"/>
      <c r="AH497" s="294"/>
      <c r="AI497" s="294"/>
      <c r="AJ497" s="294"/>
      <c r="AK497" s="294"/>
      <c r="AL497" s="294"/>
      <c r="AM497" s="294"/>
      <c r="AN497" s="294"/>
      <c r="AO497" s="294"/>
      <c r="AP497" s="294"/>
      <c r="AQ497" s="294"/>
      <c r="AR497" s="294"/>
      <c r="AS497" s="294"/>
      <c r="AT497" s="294"/>
      <c r="AU497" s="294"/>
      <c r="AV497" s="294"/>
      <c r="AW497" s="294"/>
      <c r="AX497" s="294"/>
      <c r="AY497" s="294"/>
      <c r="AZ497" s="294"/>
      <c r="BA497" s="294"/>
      <c r="BB497" s="294"/>
      <c r="BC497" s="294"/>
      <c r="BD497" s="294"/>
      <c r="BE497" s="294"/>
      <c r="BF497" s="294"/>
      <c r="BG497" s="294"/>
      <c r="BH497" s="294"/>
      <c r="BI497" s="327"/>
      <c r="BJ497" s="327"/>
      <c r="BK497" s="327"/>
      <c r="BL497" s="327"/>
      <c r="BM497" s="327"/>
      <c r="BN497" s="327"/>
      <c r="BO497" s="327"/>
      <c r="BP497" s="327"/>
      <c r="BQ497" s="327"/>
      <c r="BR497" s="327"/>
      <c r="BS497" s="327"/>
      <c r="BT497" s="327"/>
    </row>
    <row r="498" spans="19:72" s="357" customFormat="1">
      <c r="S498" s="294"/>
      <c r="T498" s="294"/>
      <c r="U498" s="294"/>
      <c r="V498" s="294"/>
      <c r="W498" s="323"/>
      <c r="X498" s="323"/>
      <c r="Y498" s="323"/>
      <c r="Z498" s="323"/>
      <c r="AA498" s="294"/>
      <c r="AB498" s="294"/>
      <c r="AC498" s="294"/>
      <c r="AD498" s="294"/>
      <c r="AE498" s="294"/>
      <c r="AF498" s="294"/>
      <c r="AG498" s="294"/>
      <c r="AH498" s="294"/>
      <c r="AI498" s="294"/>
      <c r="AJ498" s="294"/>
      <c r="AK498" s="294"/>
      <c r="AL498" s="294"/>
      <c r="AM498" s="294"/>
      <c r="AN498" s="294"/>
      <c r="AO498" s="294"/>
      <c r="AP498" s="294"/>
      <c r="AQ498" s="294"/>
      <c r="AR498" s="294"/>
      <c r="AS498" s="294"/>
      <c r="AT498" s="294"/>
      <c r="AU498" s="294"/>
      <c r="AV498" s="294"/>
      <c r="AW498" s="294"/>
      <c r="AX498" s="294"/>
      <c r="AY498" s="294"/>
      <c r="AZ498" s="294"/>
      <c r="BA498" s="294"/>
      <c r="BB498" s="294"/>
      <c r="BC498" s="294"/>
      <c r="BD498" s="294"/>
      <c r="BE498" s="294"/>
      <c r="BF498" s="294"/>
      <c r="BG498" s="294"/>
      <c r="BH498" s="294"/>
      <c r="BI498" s="327"/>
      <c r="BJ498" s="327"/>
      <c r="BK498" s="327"/>
      <c r="BL498" s="327"/>
      <c r="BM498" s="327"/>
      <c r="BN498" s="327"/>
      <c r="BO498" s="327"/>
      <c r="BP498" s="327"/>
      <c r="BQ498" s="327"/>
      <c r="BR498" s="327"/>
      <c r="BS498" s="327"/>
      <c r="BT498" s="327"/>
    </row>
    <row r="499" spans="19:72" s="357" customFormat="1">
      <c r="S499" s="294"/>
      <c r="T499" s="294"/>
      <c r="U499" s="294"/>
      <c r="V499" s="294"/>
      <c r="W499" s="323"/>
      <c r="X499" s="323"/>
      <c r="Y499" s="323"/>
      <c r="Z499" s="323"/>
      <c r="AA499" s="294"/>
      <c r="AB499" s="294"/>
      <c r="AC499" s="294"/>
      <c r="AD499" s="294"/>
      <c r="AE499" s="294"/>
      <c r="AF499" s="294"/>
      <c r="AG499" s="294"/>
      <c r="AH499" s="294"/>
      <c r="AI499" s="294"/>
      <c r="AJ499" s="294"/>
      <c r="AK499" s="294"/>
      <c r="AL499" s="294"/>
      <c r="AM499" s="294"/>
      <c r="AN499" s="294"/>
      <c r="AO499" s="294"/>
      <c r="AP499" s="294"/>
      <c r="AQ499" s="294"/>
      <c r="AR499" s="294"/>
      <c r="AS499" s="294"/>
      <c r="AT499" s="294"/>
      <c r="AU499" s="294"/>
      <c r="AV499" s="294"/>
      <c r="AW499" s="294"/>
      <c r="AX499" s="294"/>
      <c r="AY499" s="294"/>
      <c r="AZ499" s="294"/>
      <c r="BA499" s="294"/>
      <c r="BB499" s="294"/>
      <c r="BC499" s="294"/>
      <c r="BD499" s="294"/>
      <c r="BE499" s="294"/>
      <c r="BF499" s="294"/>
      <c r="BG499" s="294"/>
      <c r="BH499" s="294"/>
      <c r="BI499" s="327"/>
      <c r="BJ499" s="327"/>
      <c r="BK499" s="327"/>
      <c r="BL499" s="327"/>
      <c r="BM499" s="327"/>
      <c r="BN499" s="327"/>
      <c r="BO499" s="327"/>
      <c r="BP499" s="327"/>
      <c r="BQ499" s="327"/>
      <c r="BR499" s="327"/>
      <c r="BS499" s="327"/>
      <c r="BT499" s="327"/>
    </row>
    <row r="500" spans="19:72" s="357" customFormat="1">
      <c r="S500" s="294"/>
      <c r="T500" s="294"/>
      <c r="U500" s="294"/>
      <c r="V500" s="294"/>
      <c r="W500" s="323"/>
      <c r="X500" s="323"/>
      <c r="Y500" s="323"/>
      <c r="Z500" s="323"/>
      <c r="AA500" s="294"/>
      <c r="AB500" s="294"/>
      <c r="AC500" s="294"/>
      <c r="AD500" s="294"/>
      <c r="AE500" s="294"/>
      <c r="AF500" s="294"/>
      <c r="AG500" s="294"/>
      <c r="AH500" s="294"/>
      <c r="AI500" s="294"/>
      <c r="AJ500" s="294"/>
      <c r="AK500" s="294"/>
      <c r="AL500" s="294"/>
      <c r="AM500" s="294"/>
      <c r="AN500" s="294"/>
      <c r="AO500" s="294"/>
      <c r="AP500" s="294"/>
      <c r="AQ500" s="294"/>
      <c r="AR500" s="294"/>
      <c r="AS500" s="294"/>
      <c r="AT500" s="294"/>
      <c r="AU500" s="294"/>
      <c r="AV500" s="294"/>
      <c r="AW500" s="294"/>
      <c r="AX500" s="294"/>
      <c r="AY500" s="294"/>
      <c r="AZ500" s="294"/>
      <c r="BA500" s="294"/>
      <c r="BB500" s="294"/>
      <c r="BC500" s="294"/>
      <c r="BD500" s="294"/>
      <c r="BE500" s="294"/>
      <c r="BF500" s="294"/>
      <c r="BG500" s="294"/>
      <c r="BH500" s="294"/>
      <c r="BI500" s="327"/>
      <c r="BJ500" s="327"/>
      <c r="BK500" s="327"/>
      <c r="BL500" s="327"/>
      <c r="BM500" s="327"/>
      <c r="BN500" s="327"/>
      <c r="BO500" s="327"/>
      <c r="BP500" s="327"/>
      <c r="BQ500" s="327"/>
      <c r="BR500" s="327"/>
      <c r="BS500" s="327"/>
      <c r="BT500" s="327"/>
    </row>
    <row r="501" spans="19:72" s="357" customFormat="1">
      <c r="S501" s="294"/>
      <c r="T501" s="294"/>
      <c r="U501" s="294"/>
      <c r="V501" s="294"/>
      <c r="W501" s="323"/>
      <c r="X501" s="323"/>
      <c r="Y501" s="323"/>
      <c r="Z501" s="323"/>
      <c r="AA501" s="294"/>
      <c r="AB501" s="294"/>
      <c r="AC501" s="294"/>
      <c r="AD501" s="294"/>
      <c r="AE501" s="294"/>
      <c r="AF501" s="294"/>
      <c r="AG501" s="294"/>
      <c r="AH501" s="294"/>
      <c r="AI501" s="294"/>
      <c r="AJ501" s="294"/>
      <c r="AK501" s="294"/>
      <c r="AL501" s="294"/>
      <c r="AM501" s="294"/>
      <c r="AN501" s="294"/>
      <c r="AO501" s="294"/>
      <c r="AP501" s="294"/>
      <c r="AQ501" s="294"/>
      <c r="AR501" s="294"/>
      <c r="AS501" s="294"/>
      <c r="AT501" s="294"/>
      <c r="AU501" s="294"/>
      <c r="AV501" s="294"/>
      <c r="AW501" s="294"/>
      <c r="AX501" s="294"/>
      <c r="AY501" s="294"/>
      <c r="AZ501" s="294"/>
      <c r="BA501" s="294"/>
      <c r="BB501" s="294"/>
      <c r="BC501" s="294"/>
      <c r="BD501" s="294"/>
      <c r="BE501" s="294"/>
      <c r="BF501" s="294"/>
      <c r="BG501" s="294"/>
      <c r="BH501" s="294"/>
      <c r="BI501" s="327"/>
      <c r="BJ501" s="327"/>
      <c r="BK501" s="327"/>
      <c r="BL501" s="327"/>
      <c r="BM501" s="327"/>
      <c r="BN501" s="327"/>
      <c r="BO501" s="327"/>
      <c r="BP501" s="327"/>
      <c r="BQ501" s="327"/>
      <c r="BR501" s="327"/>
      <c r="BS501" s="327"/>
      <c r="BT501" s="327"/>
    </row>
    <row r="502" spans="19:72" s="357" customFormat="1">
      <c r="S502" s="294"/>
      <c r="T502" s="294"/>
      <c r="U502" s="294"/>
      <c r="V502" s="294"/>
      <c r="W502" s="323"/>
      <c r="X502" s="323"/>
      <c r="Y502" s="323"/>
      <c r="Z502" s="323"/>
      <c r="AA502" s="294"/>
      <c r="AB502" s="294"/>
      <c r="AC502" s="294"/>
      <c r="AD502" s="294"/>
      <c r="AE502" s="294"/>
      <c r="AF502" s="294"/>
      <c r="AG502" s="294"/>
      <c r="AH502" s="294"/>
      <c r="AI502" s="294"/>
      <c r="AJ502" s="294"/>
      <c r="AK502" s="294"/>
      <c r="AL502" s="294"/>
      <c r="AM502" s="294"/>
      <c r="AN502" s="294"/>
      <c r="AO502" s="294"/>
      <c r="AP502" s="294"/>
      <c r="AQ502" s="294"/>
      <c r="AR502" s="294"/>
      <c r="AS502" s="294"/>
      <c r="AT502" s="294"/>
      <c r="AU502" s="294"/>
      <c r="AV502" s="294"/>
      <c r="AW502" s="294"/>
      <c r="AX502" s="294"/>
      <c r="AY502" s="294"/>
      <c r="AZ502" s="294"/>
      <c r="BA502" s="294"/>
      <c r="BB502" s="294"/>
      <c r="BC502" s="294"/>
      <c r="BD502" s="294"/>
      <c r="BE502" s="294"/>
      <c r="BF502" s="294"/>
      <c r="BG502" s="294"/>
      <c r="BH502" s="294"/>
      <c r="BI502" s="327"/>
      <c r="BJ502" s="327"/>
      <c r="BK502" s="327"/>
      <c r="BL502" s="327"/>
      <c r="BM502" s="327"/>
      <c r="BN502" s="327"/>
      <c r="BO502" s="327"/>
      <c r="BP502" s="327"/>
      <c r="BQ502" s="327"/>
      <c r="BR502" s="327"/>
      <c r="BS502" s="327"/>
      <c r="BT502" s="327"/>
    </row>
    <row r="503" spans="19:72" s="357" customFormat="1">
      <c r="S503" s="294"/>
      <c r="T503" s="294"/>
      <c r="U503" s="294"/>
      <c r="V503" s="294"/>
      <c r="W503" s="323"/>
      <c r="X503" s="323"/>
      <c r="Y503" s="323"/>
      <c r="Z503" s="323"/>
      <c r="AA503" s="294"/>
      <c r="AB503" s="294"/>
      <c r="AC503" s="294"/>
      <c r="AD503" s="294"/>
      <c r="AE503" s="294"/>
      <c r="AF503" s="294"/>
      <c r="AG503" s="294"/>
      <c r="AH503" s="294"/>
      <c r="AI503" s="294"/>
      <c r="AJ503" s="294"/>
      <c r="AK503" s="294"/>
      <c r="AL503" s="294"/>
      <c r="AM503" s="294"/>
      <c r="AN503" s="294"/>
      <c r="AO503" s="294"/>
      <c r="AP503" s="294"/>
      <c r="AQ503" s="294"/>
      <c r="AR503" s="294"/>
      <c r="AS503" s="294"/>
      <c r="AT503" s="294"/>
      <c r="AU503" s="294"/>
      <c r="AV503" s="294"/>
      <c r="AW503" s="294"/>
      <c r="AX503" s="294"/>
      <c r="AY503" s="294"/>
      <c r="AZ503" s="294"/>
      <c r="BA503" s="294"/>
      <c r="BB503" s="294"/>
      <c r="BC503" s="294"/>
      <c r="BD503" s="294"/>
      <c r="BE503" s="294"/>
      <c r="BF503" s="294"/>
      <c r="BG503" s="294"/>
      <c r="BH503" s="294"/>
      <c r="BI503" s="327"/>
      <c r="BJ503" s="327"/>
      <c r="BK503" s="327"/>
      <c r="BL503" s="327"/>
      <c r="BM503" s="327"/>
      <c r="BN503" s="327"/>
      <c r="BO503" s="327"/>
      <c r="BP503" s="327"/>
      <c r="BQ503" s="327"/>
      <c r="BR503" s="327"/>
      <c r="BS503" s="327"/>
      <c r="BT503" s="327"/>
    </row>
    <row r="504" spans="19:72" s="357" customFormat="1">
      <c r="S504" s="294"/>
      <c r="T504" s="294"/>
      <c r="U504" s="294"/>
      <c r="V504" s="294"/>
      <c r="W504" s="323"/>
      <c r="X504" s="323"/>
      <c r="Y504" s="323"/>
      <c r="Z504" s="323"/>
      <c r="AA504" s="294"/>
      <c r="AB504" s="294"/>
      <c r="AC504" s="294"/>
      <c r="AD504" s="294"/>
      <c r="AE504" s="294"/>
      <c r="AF504" s="294"/>
      <c r="AG504" s="294"/>
      <c r="AH504" s="294"/>
      <c r="AI504" s="294"/>
      <c r="AJ504" s="294"/>
      <c r="AK504" s="294"/>
      <c r="AL504" s="294"/>
      <c r="AM504" s="294"/>
      <c r="AN504" s="294"/>
      <c r="AO504" s="294"/>
      <c r="AP504" s="294"/>
      <c r="AQ504" s="294"/>
      <c r="AR504" s="294"/>
      <c r="AS504" s="294"/>
      <c r="AT504" s="294"/>
      <c r="AU504" s="294"/>
      <c r="AV504" s="294"/>
      <c r="AW504" s="294"/>
      <c r="AX504" s="294"/>
      <c r="AY504" s="294"/>
      <c r="AZ504" s="294"/>
      <c r="BA504" s="294"/>
      <c r="BB504" s="294"/>
      <c r="BC504" s="294"/>
      <c r="BD504" s="294"/>
      <c r="BE504" s="294"/>
      <c r="BF504" s="294"/>
      <c r="BG504" s="294"/>
      <c r="BH504" s="294"/>
      <c r="BI504" s="327"/>
      <c r="BJ504" s="327"/>
      <c r="BK504" s="327"/>
      <c r="BL504" s="327"/>
      <c r="BM504" s="327"/>
      <c r="BN504" s="327"/>
      <c r="BO504" s="327"/>
      <c r="BP504" s="327"/>
      <c r="BQ504" s="327"/>
      <c r="BR504" s="327"/>
      <c r="BS504" s="327"/>
      <c r="BT504" s="327"/>
    </row>
    <row r="505" spans="19:72" s="357" customFormat="1">
      <c r="S505" s="294"/>
      <c r="T505" s="294"/>
      <c r="U505" s="294"/>
      <c r="V505" s="294"/>
      <c r="W505" s="323"/>
      <c r="X505" s="323"/>
      <c r="Y505" s="323"/>
      <c r="Z505" s="323"/>
      <c r="AA505" s="294"/>
      <c r="AB505" s="294"/>
      <c r="AC505" s="294"/>
      <c r="AD505" s="294"/>
      <c r="AE505" s="294"/>
      <c r="AF505" s="294"/>
      <c r="AG505" s="294"/>
      <c r="AH505" s="294"/>
      <c r="AI505" s="294"/>
      <c r="AJ505" s="294"/>
      <c r="AK505" s="294"/>
      <c r="AL505" s="294"/>
      <c r="AM505" s="294"/>
      <c r="AN505" s="294"/>
      <c r="AO505" s="294"/>
      <c r="AP505" s="294"/>
      <c r="AQ505" s="294"/>
      <c r="AR505" s="294"/>
      <c r="AS505" s="294"/>
      <c r="AT505" s="294"/>
      <c r="AU505" s="294"/>
      <c r="AV505" s="294"/>
      <c r="AW505" s="294"/>
      <c r="AX505" s="294"/>
      <c r="AY505" s="294"/>
      <c r="AZ505" s="294"/>
      <c r="BA505" s="294"/>
      <c r="BB505" s="294"/>
      <c r="BC505" s="294"/>
      <c r="BD505" s="294"/>
      <c r="BE505" s="294"/>
      <c r="BF505" s="294"/>
      <c r="BG505" s="294"/>
      <c r="BH505" s="294"/>
      <c r="BI505" s="327"/>
      <c r="BJ505" s="327"/>
      <c r="BK505" s="327"/>
      <c r="BL505" s="327"/>
      <c r="BM505" s="327"/>
      <c r="BN505" s="327"/>
      <c r="BO505" s="327"/>
      <c r="BP505" s="327"/>
      <c r="BQ505" s="327"/>
      <c r="BR505" s="327"/>
      <c r="BS505" s="327"/>
      <c r="BT505" s="327"/>
    </row>
    <row r="506" spans="19:72" s="357" customFormat="1">
      <c r="S506" s="294"/>
      <c r="T506" s="294"/>
      <c r="U506" s="294"/>
      <c r="V506" s="294"/>
      <c r="W506" s="323"/>
      <c r="X506" s="323"/>
      <c r="Y506" s="323"/>
      <c r="Z506" s="323"/>
      <c r="AA506" s="294"/>
      <c r="AB506" s="294"/>
      <c r="AC506" s="294"/>
      <c r="AD506" s="294"/>
      <c r="AE506" s="294"/>
      <c r="AF506" s="294"/>
      <c r="AG506" s="294"/>
      <c r="AH506" s="294"/>
      <c r="AI506" s="294"/>
      <c r="AJ506" s="294"/>
      <c r="AK506" s="294"/>
      <c r="AL506" s="294"/>
      <c r="AM506" s="294"/>
      <c r="AN506" s="294"/>
      <c r="AO506" s="294"/>
      <c r="AP506" s="294"/>
      <c r="AQ506" s="294"/>
      <c r="AR506" s="294"/>
      <c r="AS506" s="294"/>
      <c r="AT506" s="294"/>
      <c r="AU506" s="294"/>
      <c r="AV506" s="294"/>
      <c r="AW506" s="294"/>
      <c r="AX506" s="294"/>
      <c r="AY506" s="294"/>
      <c r="AZ506" s="294"/>
      <c r="BA506" s="294"/>
      <c r="BB506" s="294"/>
      <c r="BC506" s="294"/>
      <c r="BD506" s="294"/>
      <c r="BE506" s="294"/>
      <c r="BF506" s="294"/>
      <c r="BG506" s="294"/>
      <c r="BH506" s="294"/>
      <c r="BI506" s="327"/>
      <c r="BJ506" s="327"/>
      <c r="BK506" s="327"/>
      <c r="BL506" s="327"/>
      <c r="BM506" s="327"/>
      <c r="BN506" s="327"/>
      <c r="BO506" s="327"/>
      <c r="BP506" s="327"/>
      <c r="BQ506" s="327"/>
      <c r="BR506" s="327"/>
      <c r="BS506" s="327"/>
      <c r="BT506" s="327"/>
    </row>
    <row r="507" spans="19:72" s="357" customFormat="1">
      <c r="S507" s="294"/>
      <c r="T507" s="294"/>
      <c r="U507" s="294"/>
      <c r="V507" s="294"/>
      <c r="W507" s="323"/>
      <c r="X507" s="323"/>
      <c r="Y507" s="323"/>
      <c r="Z507" s="323"/>
      <c r="AA507" s="294"/>
      <c r="AB507" s="294"/>
      <c r="AC507" s="294"/>
      <c r="AD507" s="294"/>
      <c r="AE507" s="294"/>
      <c r="AF507" s="294"/>
      <c r="AG507" s="294"/>
      <c r="AH507" s="294"/>
      <c r="AI507" s="294"/>
      <c r="AJ507" s="294"/>
      <c r="AK507" s="294"/>
      <c r="AL507" s="294"/>
      <c r="AM507" s="294"/>
      <c r="AN507" s="294"/>
      <c r="AO507" s="294"/>
      <c r="AP507" s="294"/>
      <c r="AQ507" s="294"/>
      <c r="AR507" s="294"/>
      <c r="AS507" s="294"/>
      <c r="AT507" s="294"/>
      <c r="AU507" s="294"/>
      <c r="AV507" s="294"/>
      <c r="AW507" s="294"/>
      <c r="AX507" s="294"/>
      <c r="AY507" s="294"/>
      <c r="AZ507" s="294"/>
      <c r="BA507" s="294"/>
      <c r="BB507" s="294"/>
      <c r="BC507" s="294"/>
      <c r="BD507" s="294"/>
      <c r="BE507" s="294"/>
      <c r="BF507" s="294"/>
      <c r="BG507" s="294"/>
      <c r="BH507" s="294"/>
      <c r="BI507" s="327"/>
      <c r="BJ507" s="327"/>
      <c r="BK507" s="327"/>
      <c r="BL507" s="327"/>
      <c r="BM507" s="327"/>
      <c r="BN507" s="327"/>
      <c r="BO507" s="327"/>
      <c r="BP507" s="327"/>
      <c r="BQ507" s="327"/>
      <c r="BR507" s="327"/>
      <c r="BS507" s="327"/>
      <c r="BT507" s="327"/>
    </row>
    <row r="508" spans="19:72" s="357" customFormat="1">
      <c r="S508" s="294"/>
      <c r="T508" s="294"/>
      <c r="U508" s="294"/>
      <c r="V508" s="294"/>
      <c r="W508" s="323"/>
      <c r="X508" s="323"/>
      <c r="Y508" s="323"/>
      <c r="Z508" s="323"/>
      <c r="AA508" s="294"/>
      <c r="AB508" s="294"/>
      <c r="AC508" s="294"/>
      <c r="AD508" s="294"/>
      <c r="AE508" s="294"/>
      <c r="AF508" s="294"/>
      <c r="AG508" s="294"/>
      <c r="AH508" s="294"/>
      <c r="AI508" s="294"/>
      <c r="AJ508" s="294"/>
      <c r="AK508" s="294"/>
      <c r="AL508" s="294"/>
      <c r="AM508" s="294"/>
      <c r="AN508" s="294"/>
      <c r="AO508" s="294"/>
      <c r="AP508" s="294"/>
      <c r="AQ508" s="294"/>
      <c r="AR508" s="294"/>
      <c r="AS508" s="294"/>
      <c r="AT508" s="294"/>
      <c r="AU508" s="294"/>
      <c r="AV508" s="294"/>
      <c r="AW508" s="294"/>
      <c r="AX508" s="294"/>
      <c r="AY508" s="294"/>
      <c r="AZ508" s="294"/>
      <c r="BA508" s="294"/>
      <c r="BB508" s="294"/>
      <c r="BC508" s="294"/>
      <c r="BD508" s="294"/>
      <c r="BE508" s="294"/>
      <c r="BF508" s="294"/>
      <c r="BG508" s="294"/>
      <c r="BH508" s="294"/>
      <c r="BI508" s="327"/>
      <c r="BJ508" s="327"/>
      <c r="BK508" s="327"/>
      <c r="BL508" s="327"/>
      <c r="BM508" s="327"/>
      <c r="BN508" s="327"/>
      <c r="BO508" s="327"/>
      <c r="BP508" s="327"/>
      <c r="BQ508" s="327"/>
      <c r="BR508" s="327"/>
      <c r="BS508" s="327"/>
      <c r="BT508" s="327"/>
    </row>
    <row r="509" spans="19:72" s="357" customFormat="1">
      <c r="S509" s="294"/>
      <c r="T509" s="294"/>
      <c r="U509" s="294"/>
      <c r="V509" s="294"/>
      <c r="W509" s="323"/>
      <c r="X509" s="323"/>
      <c r="Y509" s="323"/>
      <c r="Z509" s="323"/>
      <c r="AA509" s="294"/>
      <c r="AB509" s="294"/>
      <c r="AC509" s="294"/>
      <c r="AD509" s="294"/>
      <c r="AE509" s="294"/>
      <c r="AF509" s="294"/>
      <c r="AG509" s="294"/>
      <c r="AH509" s="294"/>
      <c r="AI509" s="294"/>
      <c r="AJ509" s="294"/>
      <c r="AK509" s="294"/>
      <c r="AL509" s="294"/>
      <c r="AM509" s="294"/>
      <c r="AN509" s="294"/>
      <c r="AO509" s="294"/>
      <c r="AP509" s="294"/>
      <c r="AQ509" s="294"/>
      <c r="AR509" s="294"/>
      <c r="AS509" s="294"/>
      <c r="AT509" s="294"/>
      <c r="AU509" s="294"/>
      <c r="AV509" s="294"/>
      <c r="AW509" s="294"/>
      <c r="AX509" s="294"/>
      <c r="AY509" s="294"/>
      <c r="AZ509" s="294"/>
      <c r="BA509" s="294"/>
      <c r="BB509" s="294"/>
      <c r="BC509" s="294"/>
      <c r="BD509" s="294"/>
      <c r="BE509" s="294"/>
      <c r="BF509" s="294"/>
      <c r="BG509" s="294"/>
      <c r="BH509" s="294"/>
      <c r="BI509" s="327"/>
      <c r="BJ509" s="327"/>
      <c r="BK509" s="327"/>
      <c r="BL509" s="327"/>
      <c r="BM509" s="327"/>
      <c r="BN509" s="327"/>
      <c r="BO509" s="327"/>
      <c r="BP509" s="327"/>
      <c r="BQ509" s="327"/>
      <c r="BR509" s="327"/>
      <c r="BS509" s="327"/>
      <c r="BT509" s="327"/>
    </row>
    <row r="510" spans="19:72" s="357" customFormat="1">
      <c r="S510" s="294"/>
      <c r="T510" s="294"/>
      <c r="U510" s="294"/>
      <c r="V510" s="294"/>
      <c r="W510" s="323"/>
      <c r="X510" s="323"/>
      <c r="Y510" s="323"/>
      <c r="Z510" s="323"/>
      <c r="AA510" s="294"/>
      <c r="AB510" s="294"/>
      <c r="AC510" s="294"/>
      <c r="AD510" s="294"/>
      <c r="AE510" s="294"/>
      <c r="AF510" s="294"/>
      <c r="AG510" s="294"/>
      <c r="AH510" s="294"/>
      <c r="AI510" s="294"/>
      <c r="AJ510" s="294"/>
      <c r="AK510" s="294"/>
      <c r="AL510" s="294"/>
      <c r="AM510" s="294"/>
      <c r="AN510" s="294"/>
      <c r="AO510" s="294"/>
      <c r="AP510" s="294"/>
      <c r="AQ510" s="294"/>
      <c r="AR510" s="294"/>
      <c r="AS510" s="294"/>
      <c r="AT510" s="294"/>
      <c r="AU510" s="294"/>
      <c r="AV510" s="294"/>
      <c r="AW510" s="294"/>
      <c r="AX510" s="294"/>
      <c r="AY510" s="294"/>
      <c r="AZ510" s="294"/>
      <c r="BA510" s="294"/>
      <c r="BB510" s="294"/>
      <c r="BC510" s="294"/>
      <c r="BD510" s="294"/>
      <c r="BE510" s="294"/>
      <c r="BF510" s="294"/>
      <c r="BG510" s="294"/>
      <c r="BH510" s="294"/>
      <c r="BI510" s="327"/>
      <c r="BJ510" s="327"/>
      <c r="BK510" s="327"/>
      <c r="BL510" s="327"/>
      <c r="BM510" s="327"/>
      <c r="BN510" s="327"/>
      <c r="BO510" s="327"/>
      <c r="BP510" s="327"/>
      <c r="BQ510" s="327"/>
      <c r="BR510" s="327"/>
      <c r="BS510" s="327"/>
      <c r="BT510" s="327"/>
    </row>
    <row r="511" spans="19:72" s="357" customFormat="1">
      <c r="S511" s="294"/>
      <c r="T511" s="294"/>
      <c r="U511" s="294"/>
      <c r="V511" s="294"/>
      <c r="W511" s="323"/>
      <c r="X511" s="323"/>
      <c r="Y511" s="323"/>
      <c r="Z511" s="323"/>
      <c r="AA511" s="294"/>
      <c r="AB511" s="294"/>
      <c r="AC511" s="294"/>
      <c r="AD511" s="294"/>
      <c r="AE511" s="294"/>
      <c r="AF511" s="294"/>
      <c r="AG511" s="294"/>
      <c r="AH511" s="294"/>
      <c r="AI511" s="294"/>
      <c r="AJ511" s="294"/>
      <c r="AK511" s="294"/>
      <c r="AL511" s="294"/>
      <c r="AM511" s="294"/>
      <c r="AN511" s="294"/>
      <c r="AO511" s="294"/>
      <c r="AP511" s="294"/>
      <c r="AQ511" s="294"/>
      <c r="AR511" s="294"/>
      <c r="AS511" s="294"/>
      <c r="AT511" s="294"/>
      <c r="AU511" s="294"/>
      <c r="AV511" s="294"/>
      <c r="AW511" s="294"/>
      <c r="AX511" s="294"/>
      <c r="AY511" s="294"/>
      <c r="AZ511" s="294"/>
      <c r="BA511" s="294"/>
      <c r="BB511" s="294"/>
      <c r="BC511" s="294"/>
      <c r="BD511" s="294"/>
      <c r="BE511" s="294"/>
      <c r="BF511" s="294"/>
      <c r="BG511" s="294"/>
      <c r="BH511" s="294"/>
      <c r="BI511" s="327"/>
      <c r="BJ511" s="327"/>
      <c r="BK511" s="327"/>
      <c r="BL511" s="327"/>
      <c r="BM511" s="327"/>
      <c r="BN511" s="327"/>
      <c r="BO511" s="327"/>
      <c r="BP511" s="327"/>
      <c r="BQ511" s="327"/>
      <c r="BR511" s="327"/>
      <c r="BS511" s="327"/>
      <c r="BT511" s="327"/>
    </row>
    <row r="512" spans="19:72" s="357" customFormat="1">
      <c r="S512" s="294"/>
      <c r="T512" s="294"/>
      <c r="U512" s="294"/>
      <c r="V512" s="294"/>
      <c r="W512" s="323"/>
      <c r="X512" s="323"/>
      <c r="Y512" s="323"/>
      <c r="Z512" s="323"/>
      <c r="AA512" s="294"/>
      <c r="AB512" s="294"/>
      <c r="AC512" s="294"/>
      <c r="AD512" s="294"/>
      <c r="AE512" s="294"/>
      <c r="AF512" s="294"/>
      <c r="AG512" s="294"/>
      <c r="AH512" s="294"/>
      <c r="AI512" s="294"/>
      <c r="AJ512" s="294"/>
      <c r="AK512" s="294"/>
      <c r="AL512" s="294"/>
      <c r="AM512" s="294"/>
      <c r="AN512" s="294"/>
      <c r="AO512" s="294"/>
      <c r="AP512" s="294"/>
      <c r="AQ512" s="294"/>
      <c r="AR512" s="294"/>
      <c r="AS512" s="294"/>
      <c r="AT512" s="294"/>
      <c r="AU512" s="294"/>
      <c r="AV512" s="294"/>
      <c r="AW512" s="294"/>
      <c r="AX512" s="294"/>
      <c r="AY512" s="294"/>
      <c r="AZ512" s="294"/>
      <c r="BA512" s="294"/>
      <c r="BB512" s="294"/>
      <c r="BC512" s="294"/>
      <c r="BD512" s="294"/>
      <c r="BE512" s="294"/>
      <c r="BF512" s="294"/>
      <c r="BG512" s="294"/>
      <c r="BH512" s="294"/>
      <c r="BI512" s="327"/>
      <c r="BJ512" s="327"/>
      <c r="BK512" s="327"/>
      <c r="BL512" s="327"/>
      <c r="BM512" s="327"/>
      <c r="BN512" s="327"/>
      <c r="BO512" s="327"/>
      <c r="BP512" s="327"/>
      <c r="BQ512" s="327"/>
      <c r="BR512" s="327"/>
      <c r="BS512" s="327"/>
      <c r="BT512" s="327"/>
    </row>
    <row r="513" spans="23:26">
      <c r="W513" s="108"/>
      <c r="X513" s="108"/>
      <c r="Y513" s="108"/>
      <c r="Z513" s="108"/>
    </row>
    <row r="514" spans="23:26">
      <c r="W514" s="60"/>
      <c r="X514" s="60"/>
      <c r="Y514" s="60"/>
      <c r="Z514" s="60"/>
    </row>
    <row r="515" spans="23:26">
      <c r="W515" s="60"/>
      <c r="X515" s="60"/>
      <c r="Y515" s="60"/>
      <c r="Z515" s="60"/>
    </row>
    <row r="516" spans="23:26">
      <c r="W516" s="60"/>
      <c r="X516" s="60"/>
      <c r="Y516" s="60"/>
      <c r="Z516" s="60"/>
    </row>
    <row r="517" spans="23:26">
      <c r="W517" s="60"/>
      <c r="X517" s="60"/>
      <c r="Y517" s="60"/>
      <c r="Z517" s="60"/>
    </row>
    <row r="518" spans="23:26">
      <c r="W518" s="60"/>
      <c r="X518" s="60"/>
      <c r="Y518" s="60"/>
      <c r="Z518" s="60"/>
    </row>
    <row r="519" spans="23:26">
      <c r="W519" s="60"/>
      <c r="X519" s="60"/>
      <c r="Y519" s="60"/>
      <c r="Z519" s="60"/>
    </row>
    <row r="520" spans="23:26">
      <c r="W520" s="60"/>
      <c r="X520" s="60"/>
      <c r="Y520" s="60"/>
      <c r="Z520" s="60"/>
    </row>
    <row r="521" spans="23:26">
      <c r="W521" s="60"/>
      <c r="X521" s="60"/>
      <c r="Y521" s="60"/>
      <c r="Z521" s="60"/>
    </row>
    <row r="522" spans="23:26">
      <c r="W522" s="60"/>
      <c r="X522" s="60"/>
      <c r="Y522" s="60"/>
      <c r="Z522" s="60"/>
    </row>
    <row r="523" spans="23:26">
      <c r="W523" s="60"/>
      <c r="X523" s="60"/>
      <c r="Y523" s="60"/>
      <c r="Z523" s="60"/>
    </row>
    <row r="524" spans="23:26">
      <c r="W524" s="60"/>
      <c r="X524" s="60"/>
      <c r="Y524" s="60"/>
      <c r="Z524" s="60"/>
    </row>
    <row r="525" spans="23:26">
      <c r="W525" s="60"/>
      <c r="X525" s="60"/>
      <c r="Y525" s="60"/>
      <c r="Z525" s="60"/>
    </row>
    <row r="526" spans="23:26">
      <c r="W526" s="60"/>
      <c r="X526" s="60"/>
      <c r="Y526" s="60"/>
      <c r="Z526" s="60"/>
    </row>
    <row r="527" spans="23:26">
      <c r="W527" s="60"/>
      <c r="X527" s="60"/>
      <c r="Y527" s="60"/>
      <c r="Z527" s="60"/>
    </row>
    <row r="528" spans="23:26">
      <c r="W528" s="60"/>
      <c r="X528" s="60"/>
      <c r="Y528" s="60"/>
      <c r="Z528" s="60"/>
    </row>
    <row r="529" spans="23:26">
      <c r="W529" s="60"/>
      <c r="X529" s="60"/>
      <c r="Y529" s="60"/>
      <c r="Z529" s="60"/>
    </row>
    <row r="530" spans="23:26">
      <c r="W530" s="60"/>
      <c r="X530" s="60"/>
      <c r="Y530" s="60"/>
      <c r="Z530" s="60"/>
    </row>
    <row r="531" spans="23:26">
      <c r="W531" s="60"/>
      <c r="X531" s="60"/>
      <c r="Y531" s="60"/>
      <c r="Z531" s="60"/>
    </row>
    <row r="532" spans="23:26">
      <c r="W532" s="60"/>
      <c r="X532" s="60"/>
      <c r="Y532" s="60"/>
      <c r="Z532" s="60"/>
    </row>
    <row r="533" spans="23:26">
      <c r="W533" s="60"/>
      <c r="X533" s="60"/>
      <c r="Y533" s="60"/>
      <c r="Z533" s="60"/>
    </row>
    <row r="534" spans="23:26">
      <c r="W534" s="60"/>
      <c r="X534" s="60"/>
      <c r="Y534" s="60"/>
      <c r="Z534" s="60"/>
    </row>
    <row r="535" spans="23:26">
      <c r="W535" s="60"/>
      <c r="X535" s="60"/>
      <c r="Y535" s="60"/>
      <c r="Z535" s="60"/>
    </row>
    <row r="536" spans="23:26">
      <c r="W536" s="60"/>
      <c r="X536" s="60"/>
      <c r="Y536" s="60"/>
      <c r="Z536" s="60"/>
    </row>
    <row r="537" spans="23:26">
      <c r="W537" s="60"/>
      <c r="X537" s="60"/>
      <c r="Y537" s="60"/>
      <c r="Z537" s="60"/>
    </row>
    <row r="538" spans="23:26">
      <c r="W538" s="60"/>
      <c r="X538" s="60"/>
      <c r="Y538" s="60"/>
      <c r="Z538" s="60"/>
    </row>
    <row r="539" spans="23:26">
      <c r="W539" s="60"/>
      <c r="X539" s="60"/>
      <c r="Y539" s="60"/>
      <c r="Z539" s="60"/>
    </row>
    <row r="540" spans="23:26">
      <c r="W540" s="60"/>
      <c r="X540" s="60"/>
      <c r="Y540" s="60"/>
      <c r="Z540" s="60"/>
    </row>
    <row r="541" spans="23:26">
      <c r="W541" s="60"/>
      <c r="X541" s="60"/>
      <c r="Y541" s="60"/>
      <c r="Z541" s="60"/>
    </row>
    <row r="542" spans="23:26">
      <c r="W542" s="60"/>
      <c r="X542" s="60"/>
      <c r="Y542" s="60"/>
      <c r="Z542" s="60"/>
    </row>
    <row r="543" spans="23:26">
      <c r="W543" s="60"/>
      <c r="X543" s="60"/>
      <c r="Y543" s="60"/>
      <c r="Z543" s="60"/>
    </row>
    <row r="544" spans="23:26">
      <c r="W544" s="60"/>
      <c r="X544" s="60"/>
      <c r="Y544" s="60"/>
      <c r="Z544" s="60"/>
    </row>
    <row r="545" spans="23:26">
      <c r="W545" s="60"/>
      <c r="X545" s="60"/>
      <c r="Y545" s="60"/>
      <c r="Z545" s="60"/>
    </row>
    <row r="546" spans="23:26">
      <c r="W546" s="60"/>
      <c r="X546" s="60"/>
      <c r="Y546" s="60"/>
      <c r="Z546" s="60"/>
    </row>
    <row r="547" spans="23:26">
      <c r="W547" s="60"/>
      <c r="X547" s="60"/>
      <c r="Y547" s="60"/>
      <c r="Z547" s="60"/>
    </row>
    <row r="548" spans="23:26">
      <c r="W548" s="60"/>
      <c r="X548" s="60"/>
      <c r="Y548" s="60"/>
      <c r="Z548" s="60"/>
    </row>
    <row r="549" spans="23:26">
      <c r="W549" s="60"/>
      <c r="X549" s="60"/>
      <c r="Y549" s="60"/>
      <c r="Z549" s="60"/>
    </row>
    <row r="550" spans="23:26">
      <c r="W550" s="60"/>
      <c r="X550" s="60"/>
      <c r="Y550" s="60"/>
      <c r="Z550" s="60"/>
    </row>
    <row r="551" spans="23:26">
      <c r="W551" s="60"/>
      <c r="X551" s="60"/>
      <c r="Y551" s="60"/>
      <c r="Z551" s="60"/>
    </row>
    <row r="552" spans="23:26">
      <c r="W552" s="60"/>
      <c r="X552" s="60"/>
      <c r="Y552" s="60"/>
      <c r="Z552" s="60"/>
    </row>
    <row r="553" spans="23:26">
      <c r="W553" s="60"/>
      <c r="X553" s="60"/>
      <c r="Y553" s="60"/>
      <c r="Z553" s="60"/>
    </row>
    <row r="554" spans="23:26">
      <c r="W554" s="60"/>
      <c r="X554" s="60"/>
      <c r="Y554" s="60"/>
      <c r="Z554" s="60"/>
    </row>
    <row r="555" spans="23:26">
      <c r="W555" s="60"/>
      <c r="X555" s="60"/>
      <c r="Y555" s="60"/>
      <c r="Z555" s="60"/>
    </row>
    <row r="556" spans="23:26">
      <c r="W556" s="60"/>
      <c r="X556" s="60"/>
      <c r="Y556" s="60"/>
      <c r="Z556" s="60"/>
    </row>
    <row r="557" spans="23:26">
      <c r="W557" s="60"/>
      <c r="X557" s="60"/>
      <c r="Y557" s="60"/>
      <c r="Z557" s="60"/>
    </row>
    <row r="558" spans="23:26">
      <c r="W558" s="60"/>
      <c r="X558" s="60"/>
      <c r="Y558" s="60"/>
      <c r="Z558" s="60"/>
    </row>
    <row r="559" spans="23:26">
      <c r="W559" s="60"/>
      <c r="X559" s="60"/>
      <c r="Y559" s="60"/>
      <c r="Z559" s="60"/>
    </row>
    <row r="560" spans="23:26">
      <c r="W560" s="60"/>
      <c r="X560" s="60"/>
      <c r="Y560" s="60"/>
      <c r="Z560" s="60"/>
    </row>
    <row r="561" spans="23:26">
      <c r="W561" s="60"/>
      <c r="X561" s="60"/>
      <c r="Y561" s="60"/>
      <c r="Z561" s="60"/>
    </row>
    <row r="562" spans="23:26">
      <c r="W562" s="60"/>
      <c r="X562" s="60"/>
      <c r="Y562" s="60"/>
      <c r="Z562" s="60"/>
    </row>
    <row r="563" spans="23:26">
      <c r="W563" s="60"/>
      <c r="X563" s="60"/>
      <c r="Y563" s="60"/>
      <c r="Z563" s="60"/>
    </row>
    <row r="564" spans="23:26">
      <c r="W564" s="60"/>
      <c r="X564" s="60"/>
      <c r="Y564" s="60"/>
      <c r="Z564" s="60"/>
    </row>
    <row r="565" spans="23:26">
      <c r="W565" s="60"/>
      <c r="X565" s="60"/>
      <c r="Y565" s="60"/>
      <c r="Z565" s="60"/>
    </row>
    <row r="566" spans="23:26">
      <c r="W566" s="60"/>
      <c r="X566" s="60"/>
      <c r="Y566" s="60"/>
      <c r="Z566" s="60"/>
    </row>
    <row r="567" spans="23:26">
      <c r="W567" s="60"/>
      <c r="X567" s="60"/>
      <c r="Y567" s="60"/>
      <c r="Z567" s="60"/>
    </row>
    <row r="568" spans="23:26">
      <c r="W568" s="60"/>
      <c r="X568" s="60"/>
      <c r="Y568" s="60"/>
      <c r="Z568" s="60"/>
    </row>
    <row r="569" spans="23:26">
      <c r="W569" s="60"/>
      <c r="X569" s="60"/>
      <c r="Y569" s="60"/>
      <c r="Z569" s="60"/>
    </row>
    <row r="570" spans="23:26">
      <c r="W570" s="60"/>
      <c r="X570" s="60"/>
      <c r="Y570" s="60"/>
      <c r="Z570" s="60"/>
    </row>
    <row r="571" spans="23:26">
      <c r="W571" s="60"/>
      <c r="X571" s="60"/>
      <c r="Y571" s="60"/>
      <c r="Z571" s="60"/>
    </row>
    <row r="572" spans="23:26">
      <c r="W572" s="60"/>
      <c r="X572" s="60"/>
      <c r="Y572" s="60"/>
      <c r="Z572" s="60"/>
    </row>
    <row r="573" spans="23:26">
      <c r="W573" s="60"/>
      <c r="X573" s="60"/>
      <c r="Y573" s="60"/>
      <c r="Z573" s="60"/>
    </row>
    <row r="574" spans="23:26">
      <c r="W574" s="60"/>
      <c r="X574" s="60"/>
      <c r="Y574" s="60"/>
      <c r="Z574" s="60"/>
    </row>
    <row r="575" spans="23:26">
      <c r="W575" s="60"/>
      <c r="X575" s="60"/>
      <c r="Y575" s="60"/>
      <c r="Z575" s="60"/>
    </row>
    <row r="576" spans="23:26">
      <c r="W576" s="60"/>
      <c r="X576" s="60"/>
      <c r="Y576" s="60"/>
      <c r="Z576" s="60"/>
    </row>
    <row r="577" spans="23:26">
      <c r="W577" s="60"/>
      <c r="X577" s="60"/>
      <c r="Y577" s="60"/>
      <c r="Z577" s="60"/>
    </row>
    <row r="578" spans="23:26">
      <c r="W578" s="60"/>
      <c r="X578" s="60"/>
      <c r="Y578" s="60"/>
      <c r="Z578" s="60"/>
    </row>
    <row r="579" spans="23:26">
      <c r="W579" s="60"/>
      <c r="X579" s="60"/>
      <c r="Y579" s="60"/>
      <c r="Z579" s="60"/>
    </row>
    <row r="580" spans="23:26">
      <c r="W580" s="60"/>
      <c r="X580" s="60"/>
      <c r="Y580" s="60"/>
      <c r="Z580" s="60"/>
    </row>
    <row r="581" spans="23:26">
      <c r="W581" s="60"/>
      <c r="X581" s="60"/>
      <c r="Y581" s="60"/>
      <c r="Z581" s="60"/>
    </row>
    <row r="582" spans="23:26">
      <c r="W582" s="60"/>
      <c r="X582" s="60"/>
      <c r="Y582" s="60"/>
      <c r="Z582" s="60"/>
    </row>
    <row r="583" spans="23:26">
      <c r="W583" s="60"/>
      <c r="X583" s="60"/>
      <c r="Y583" s="60"/>
      <c r="Z583" s="60"/>
    </row>
    <row r="584" spans="23:26">
      <c r="W584" s="60"/>
      <c r="X584" s="60"/>
      <c r="Y584" s="60"/>
      <c r="Z584" s="60"/>
    </row>
    <row r="585" spans="23:26">
      <c r="W585" s="60"/>
      <c r="X585" s="60"/>
      <c r="Y585" s="60"/>
      <c r="Z585" s="60"/>
    </row>
    <row r="586" spans="23:26">
      <c r="W586" s="60"/>
      <c r="X586" s="60"/>
      <c r="Y586" s="60"/>
      <c r="Z586" s="60"/>
    </row>
    <row r="587" spans="23:26">
      <c r="W587" s="60"/>
      <c r="X587" s="60"/>
      <c r="Y587" s="60"/>
      <c r="Z587" s="60"/>
    </row>
    <row r="588" spans="23:26">
      <c r="W588" s="60"/>
      <c r="X588" s="60"/>
      <c r="Y588" s="60"/>
      <c r="Z588" s="60"/>
    </row>
    <row r="589" spans="23:26">
      <c r="W589" s="60"/>
      <c r="X589" s="60"/>
      <c r="Y589" s="60"/>
      <c r="Z589" s="60"/>
    </row>
    <row r="590" spans="23:26">
      <c r="W590" s="60"/>
      <c r="X590" s="60"/>
      <c r="Y590" s="60"/>
      <c r="Z590" s="60"/>
    </row>
    <row r="591" spans="23:26">
      <c r="W591" s="60"/>
      <c r="X591" s="60"/>
      <c r="Y591" s="60"/>
      <c r="Z591" s="60"/>
    </row>
    <row r="592" spans="23:26">
      <c r="W592" s="60"/>
      <c r="X592" s="60"/>
      <c r="Y592" s="60"/>
      <c r="Z592" s="60"/>
    </row>
    <row r="593" spans="23:26">
      <c r="W593" s="60"/>
      <c r="X593" s="60"/>
      <c r="Y593" s="60"/>
      <c r="Z593" s="60"/>
    </row>
    <row r="594" spans="23:26">
      <c r="W594" s="324"/>
      <c r="X594" s="324"/>
      <c r="Y594" s="324"/>
      <c r="Z594" s="324"/>
    </row>
    <row r="595" spans="23:26">
      <c r="W595" s="324"/>
      <c r="X595" s="324"/>
      <c r="Y595" s="324"/>
      <c r="Z595" s="324"/>
    </row>
    <row r="596" spans="23:26">
      <c r="W596" s="324"/>
      <c r="X596" s="324"/>
      <c r="Y596" s="324"/>
      <c r="Z596" s="324"/>
    </row>
    <row r="597" spans="23:26">
      <c r="W597" s="324"/>
      <c r="X597" s="324"/>
      <c r="Y597" s="324"/>
      <c r="Z597" s="324"/>
    </row>
    <row r="598" spans="23:26">
      <c r="W598" s="324"/>
      <c r="X598" s="324"/>
      <c r="Y598" s="324"/>
      <c r="Z598" s="324"/>
    </row>
    <row r="599" spans="23:26">
      <c r="W599" s="324"/>
      <c r="X599" s="324"/>
      <c r="Y599" s="324"/>
      <c r="Z599" s="324"/>
    </row>
    <row r="600" spans="23:26">
      <c r="W600" s="324"/>
      <c r="X600" s="324"/>
      <c r="Y600" s="324"/>
      <c r="Z600" s="324"/>
    </row>
    <row r="601" spans="23:26">
      <c r="W601" s="324"/>
      <c r="X601" s="324"/>
      <c r="Y601" s="324"/>
      <c r="Z601" s="324"/>
    </row>
    <row r="602" spans="23:26">
      <c r="W602" s="324"/>
      <c r="X602" s="324"/>
      <c r="Y602" s="324"/>
      <c r="Z602" s="324"/>
    </row>
    <row r="603" spans="23:26">
      <c r="W603" s="324"/>
      <c r="X603" s="324"/>
      <c r="Y603" s="324"/>
      <c r="Z603" s="324"/>
    </row>
    <row r="604" spans="23:26">
      <c r="W604" s="324"/>
      <c r="X604" s="324"/>
      <c r="Y604" s="324"/>
      <c r="Z604" s="324"/>
    </row>
    <row r="605" spans="23:26">
      <c r="W605" s="324"/>
      <c r="X605" s="324"/>
      <c r="Y605" s="324"/>
      <c r="Z605" s="324"/>
    </row>
    <row r="606" spans="23:26">
      <c r="W606" s="324"/>
      <c r="X606" s="324"/>
      <c r="Y606" s="324"/>
      <c r="Z606" s="324"/>
    </row>
    <row r="607" spans="23:26">
      <c r="W607" s="324"/>
      <c r="X607" s="324"/>
      <c r="Y607" s="324"/>
      <c r="Z607" s="324"/>
    </row>
    <row r="608" spans="23:26">
      <c r="W608" s="324"/>
      <c r="X608" s="324"/>
      <c r="Y608" s="324"/>
      <c r="Z608" s="324"/>
    </row>
    <row r="609" spans="23:26">
      <c r="W609" s="324"/>
      <c r="X609" s="324"/>
      <c r="Y609" s="324"/>
      <c r="Z609" s="324"/>
    </row>
    <row r="610" spans="23:26">
      <c r="W610" s="324"/>
      <c r="X610" s="324"/>
      <c r="Y610" s="324"/>
      <c r="Z610" s="324"/>
    </row>
    <row r="611" spans="23:26">
      <c r="W611" s="324"/>
      <c r="X611" s="324"/>
      <c r="Y611" s="324"/>
      <c r="Z611" s="324"/>
    </row>
    <row r="612" spans="23:26">
      <c r="W612" s="324"/>
      <c r="X612" s="324"/>
      <c r="Y612" s="324"/>
      <c r="Z612" s="324"/>
    </row>
    <row r="613" spans="23:26">
      <c r="W613" s="324"/>
      <c r="X613" s="324"/>
      <c r="Y613" s="324"/>
      <c r="Z613" s="324"/>
    </row>
    <row r="614" spans="23:26">
      <c r="W614" s="324"/>
      <c r="X614" s="324"/>
      <c r="Y614" s="324"/>
      <c r="Z614" s="324"/>
    </row>
    <row r="615" spans="23:26">
      <c r="W615" s="324"/>
      <c r="X615" s="324"/>
      <c r="Y615" s="324"/>
      <c r="Z615" s="324"/>
    </row>
    <row r="616" spans="23:26">
      <c r="W616" s="324"/>
      <c r="X616" s="324"/>
      <c r="Y616" s="324"/>
      <c r="Z616" s="324"/>
    </row>
    <row r="617" spans="23:26">
      <c r="W617" s="324"/>
      <c r="X617" s="324"/>
      <c r="Y617" s="324"/>
      <c r="Z617" s="324"/>
    </row>
    <row r="618" spans="23:26">
      <c r="W618" s="324"/>
      <c r="X618" s="324"/>
      <c r="Y618" s="324"/>
      <c r="Z618" s="324"/>
    </row>
    <row r="619" spans="23:26">
      <c r="W619" s="324"/>
      <c r="X619" s="324"/>
      <c r="Y619" s="324"/>
      <c r="Z619" s="324"/>
    </row>
    <row r="620" spans="23:26">
      <c r="W620" s="324"/>
      <c r="X620" s="324"/>
      <c r="Y620" s="324"/>
      <c r="Z620" s="324"/>
    </row>
    <row r="621" spans="23:26">
      <c r="W621" s="324"/>
      <c r="X621" s="324"/>
      <c r="Y621" s="324"/>
      <c r="Z621" s="324"/>
    </row>
    <row r="622" spans="23:26">
      <c r="W622" s="324"/>
      <c r="X622" s="324"/>
      <c r="Y622" s="324"/>
      <c r="Z622" s="324"/>
    </row>
    <row r="623" spans="23:26">
      <c r="W623" s="324"/>
      <c r="X623" s="324"/>
      <c r="Y623" s="324"/>
      <c r="Z623" s="324"/>
    </row>
    <row r="624" spans="23:26">
      <c r="W624" s="324"/>
      <c r="X624" s="324"/>
      <c r="Y624" s="324"/>
      <c r="Z624" s="324"/>
    </row>
    <row r="625" spans="23:26">
      <c r="W625" s="324"/>
      <c r="X625" s="324"/>
      <c r="Y625" s="324"/>
      <c r="Z625" s="324"/>
    </row>
    <row r="626" spans="23:26">
      <c r="W626" s="324"/>
      <c r="X626" s="324"/>
      <c r="Y626" s="324"/>
      <c r="Z626" s="324"/>
    </row>
    <row r="627" spans="23:26">
      <c r="W627" s="324"/>
      <c r="X627" s="324"/>
      <c r="Y627" s="324"/>
      <c r="Z627" s="324"/>
    </row>
    <row r="628" spans="23:26">
      <c r="W628" s="324"/>
      <c r="X628" s="324"/>
      <c r="Y628" s="324"/>
      <c r="Z628" s="324"/>
    </row>
    <row r="629" spans="23:26">
      <c r="W629" s="324"/>
      <c r="X629" s="324"/>
      <c r="Y629" s="324"/>
      <c r="Z629" s="324"/>
    </row>
    <row r="630" spans="23:26">
      <c r="W630" s="324"/>
      <c r="X630" s="324"/>
      <c r="Y630" s="324"/>
      <c r="Z630" s="324"/>
    </row>
    <row r="631" spans="23:26">
      <c r="W631" s="324"/>
      <c r="X631" s="324"/>
      <c r="Y631" s="324"/>
      <c r="Z631" s="324"/>
    </row>
    <row r="632" spans="23:26">
      <c r="W632" s="324"/>
      <c r="X632" s="324"/>
      <c r="Y632" s="324"/>
      <c r="Z632" s="324"/>
    </row>
    <row r="633" spans="23:26">
      <c r="W633" s="324"/>
      <c r="X633" s="324"/>
      <c r="Y633" s="324"/>
      <c r="Z633" s="324"/>
    </row>
    <row r="634" spans="23:26">
      <c r="W634" s="324"/>
      <c r="X634" s="324"/>
      <c r="Y634" s="324"/>
      <c r="Z634" s="324"/>
    </row>
    <row r="635" spans="23:26">
      <c r="W635" s="324"/>
      <c r="X635" s="324"/>
      <c r="Y635" s="324"/>
      <c r="Z635" s="324"/>
    </row>
    <row r="636" spans="23:26">
      <c r="W636" s="324"/>
      <c r="X636" s="324"/>
      <c r="Y636" s="324"/>
      <c r="Z636" s="324"/>
    </row>
    <row r="637" spans="23:26">
      <c r="W637" s="118"/>
      <c r="X637" s="118"/>
      <c r="Y637" s="118"/>
      <c r="Z637" s="118"/>
    </row>
    <row r="638" spans="23:26">
      <c r="W638" s="118"/>
      <c r="X638" s="118"/>
      <c r="Y638" s="118"/>
      <c r="Z638" s="118"/>
    </row>
    <row r="639" spans="23:26">
      <c r="W639" s="118"/>
      <c r="X639" s="118"/>
      <c r="Y639" s="118"/>
      <c r="Z639" s="118"/>
    </row>
    <row r="640" spans="23:26">
      <c r="W640" s="118"/>
      <c r="X640" s="118"/>
      <c r="Y640" s="118"/>
      <c r="Z640" s="118"/>
    </row>
    <row r="641" spans="23:26">
      <c r="W641" s="118"/>
      <c r="X641" s="118"/>
      <c r="Y641" s="118"/>
      <c r="Z641" s="118"/>
    </row>
    <row r="642" spans="23:26">
      <c r="W642" s="118"/>
      <c r="X642" s="118"/>
      <c r="Y642" s="118"/>
      <c r="Z642" s="118"/>
    </row>
    <row r="643" spans="23:26">
      <c r="W643" s="118"/>
      <c r="X643" s="118"/>
      <c r="Y643" s="118"/>
      <c r="Z643" s="118"/>
    </row>
    <row r="644" spans="23:26">
      <c r="W644" s="118"/>
      <c r="X644" s="118"/>
      <c r="Y644" s="118"/>
      <c r="Z644" s="118"/>
    </row>
    <row r="645" spans="23:26">
      <c r="W645" s="118"/>
      <c r="X645" s="118"/>
      <c r="Y645" s="118"/>
      <c r="Z645" s="118"/>
    </row>
    <row r="646" spans="23:26">
      <c r="W646" s="118"/>
      <c r="X646" s="118"/>
      <c r="Y646" s="118"/>
      <c r="Z646" s="118"/>
    </row>
    <row r="647" spans="23:26">
      <c r="W647" s="118"/>
      <c r="X647" s="118"/>
      <c r="Y647" s="118"/>
      <c r="Z647" s="118"/>
    </row>
    <row r="648" spans="23:26">
      <c r="W648" s="118"/>
      <c r="X648" s="118"/>
      <c r="Y648" s="118"/>
      <c r="Z648" s="118"/>
    </row>
    <row r="649" spans="23:26">
      <c r="W649" s="118"/>
      <c r="X649" s="118"/>
      <c r="Y649" s="118"/>
      <c r="Z649" s="118"/>
    </row>
    <row r="650" spans="23:26">
      <c r="W650" s="118"/>
      <c r="X650" s="118"/>
      <c r="Y650" s="118"/>
      <c r="Z650" s="118"/>
    </row>
    <row r="651" spans="23:26">
      <c r="W651" s="118"/>
      <c r="X651" s="118"/>
      <c r="Y651" s="118"/>
      <c r="Z651" s="118"/>
    </row>
    <row r="652" spans="23:26">
      <c r="W652" s="118"/>
      <c r="X652" s="118"/>
      <c r="Y652" s="118"/>
      <c r="Z652" s="118"/>
    </row>
    <row r="653" spans="23:26">
      <c r="W653" s="118"/>
      <c r="X653" s="118"/>
      <c r="Y653" s="118"/>
      <c r="Z653" s="118"/>
    </row>
    <row r="654" spans="23:26">
      <c r="W654" s="118"/>
      <c r="X654" s="118"/>
      <c r="Y654" s="118"/>
      <c r="Z654" s="118"/>
    </row>
    <row r="655" spans="23:26">
      <c r="W655" s="118"/>
      <c r="X655" s="118"/>
      <c r="Y655" s="118"/>
      <c r="Z655" s="118"/>
    </row>
    <row r="656" spans="23:26">
      <c r="W656" s="118"/>
      <c r="X656" s="118"/>
      <c r="Y656" s="118"/>
      <c r="Z656" s="118"/>
    </row>
    <row r="657" spans="23:26">
      <c r="W657" s="118"/>
      <c r="X657" s="118"/>
      <c r="Y657" s="118"/>
      <c r="Z657" s="118"/>
    </row>
    <row r="658" spans="23:26">
      <c r="W658" s="118"/>
      <c r="X658" s="118"/>
      <c r="Y658" s="118"/>
      <c r="Z658" s="118"/>
    </row>
    <row r="659" spans="23:26">
      <c r="W659" s="118"/>
      <c r="X659" s="118"/>
      <c r="Y659" s="118"/>
      <c r="Z659" s="118"/>
    </row>
    <row r="660" spans="23:26">
      <c r="W660" s="118"/>
      <c r="X660" s="118"/>
      <c r="Y660" s="118"/>
      <c r="Z660" s="118"/>
    </row>
    <row r="661" spans="23:26">
      <c r="W661" s="118"/>
      <c r="X661" s="118"/>
      <c r="Y661" s="118"/>
      <c r="Z661" s="118"/>
    </row>
    <row r="662" spans="23:26">
      <c r="W662" s="118"/>
      <c r="X662" s="118"/>
      <c r="Y662" s="118"/>
      <c r="Z662" s="118"/>
    </row>
    <row r="663" spans="23:26">
      <c r="W663" s="118"/>
      <c r="X663" s="118"/>
      <c r="Y663" s="118"/>
      <c r="Z663" s="118"/>
    </row>
    <row r="664" spans="23:26">
      <c r="W664" s="118"/>
      <c r="X664" s="118"/>
      <c r="Y664" s="118"/>
      <c r="Z664" s="118"/>
    </row>
    <row r="665" spans="23:26">
      <c r="W665" s="118"/>
      <c r="X665" s="118"/>
      <c r="Y665" s="118"/>
      <c r="Z665" s="118"/>
    </row>
    <row r="666" spans="23:26">
      <c r="W666" s="118"/>
      <c r="X666" s="118"/>
      <c r="Y666" s="118"/>
      <c r="Z666" s="118"/>
    </row>
    <row r="667" spans="23:26">
      <c r="W667" s="118"/>
      <c r="X667" s="118"/>
      <c r="Y667" s="118"/>
      <c r="Z667" s="118"/>
    </row>
    <row r="668" spans="23:26">
      <c r="W668" s="118"/>
      <c r="X668" s="118"/>
      <c r="Y668" s="118"/>
      <c r="Z668" s="118"/>
    </row>
    <row r="669" spans="23:26">
      <c r="W669" s="118"/>
      <c r="X669" s="118"/>
      <c r="Y669" s="118"/>
      <c r="Z669" s="118"/>
    </row>
    <row r="670" spans="23:26">
      <c r="W670" s="118"/>
      <c r="X670" s="118"/>
      <c r="Y670" s="118"/>
      <c r="Z670" s="118"/>
    </row>
    <row r="671" spans="23:26">
      <c r="W671" s="118"/>
      <c r="X671" s="118"/>
      <c r="Y671" s="118"/>
      <c r="Z671" s="118"/>
    </row>
    <row r="672" spans="23:26">
      <c r="W672" s="118"/>
      <c r="X672" s="118"/>
      <c r="Y672" s="118"/>
      <c r="Z672" s="118"/>
    </row>
    <row r="673" spans="23:26">
      <c r="W673" s="118"/>
      <c r="X673" s="118"/>
      <c r="Y673" s="118"/>
      <c r="Z673" s="118"/>
    </row>
    <row r="674" spans="23:26">
      <c r="W674" s="118"/>
      <c r="X674" s="118"/>
      <c r="Y674" s="118"/>
      <c r="Z674" s="118"/>
    </row>
    <row r="675" spans="23:26">
      <c r="W675" s="118"/>
      <c r="X675" s="118"/>
      <c r="Y675" s="118"/>
      <c r="Z675" s="118"/>
    </row>
    <row r="676" spans="23:26">
      <c r="W676" s="118"/>
      <c r="X676" s="118"/>
      <c r="Y676" s="118"/>
      <c r="Z676" s="118"/>
    </row>
    <row r="677" spans="23:26">
      <c r="W677" s="118"/>
      <c r="X677" s="118"/>
      <c r="Y677" s="118"/>
      <c r="Z677" s="118"/>
    </row>
    <row r="678" spans="23:26">
      <c r="W678" s="118"/>
      <c r="X678" s="118"/>
      <c r="Y678" s="118"/>
      <c r="Z678" s="118"/>
    </row>
    <row r="679" spans="23:26">
      <c r="W679" s="118"/>
      <c r="X679" s="118"/>
      <c r="Y679" s="118"/>
      <c r="Z679" s="118"/>
    </row>
    <row r="680" spans="23:26">
      <c r="W680" s="118"/>
      <c r="X680" s="118"/>
      <c r="Y680" s="118"/>
      <c r="Z680" s="118"/>
    </row>
    <row r="681" spans="23:26">
      <c r="W681" s="118"/>
      <c r="X681" s="118"/>
      <c r="Y681" s="118"/>
      <c r="Z681" s="118"/>
    </row>
    <row r="682" spans="23:26">
      <c r="W682" s="118"/>
      <c r="X682" s="118"/>
      <c r="Y682" s="118"/>
      <c r="Z682" s="118"/>
    </row>
    <row r="683" spans="23:26">
      <c r="W683" s="118"/>
      <c r="X683" s="118"/>
      <c r="Y683" s="118"/>
      <c r="Z683" s="118"/>
    </row>
    <row r="684" spans="23:26">
      <c r="W684" s="118"/>
      <c r="X684" s="118"/>
      <c r="Y684" s="118"/>
      <c r="Z684" s="118"/>
    </row>
    <row r="685" spans="23:26">
      <c r="W685" s="118"/>
      <c r="X685" s="118"/>
      <c r="Y685" s="118"/>
      <c r="Z685" s="118"/>
    </row>
    <row r="686" spans="23:26">
      <c r="W686" s="118"/>
      <c r="X686" s="118"/>
      <c r="Y686" s="118"/>
      <c r="Z686" s="118"/>
    </row>
    <row r="687" spans="23:26">
      <c r="W687" s="118"/>
      <c r="X687" s="118"/>
      <c r="Y687" s="118"/>
      <c r="Z687" s="118"/>
    </row>
    <row r="688" spans="23:26">
      <c r="W688" s="118"/>
      <c r="X688" s="118"/>
      <c r="Y688" s="118"/>
      <c r="Z688" s="118"/>
    </row>
    <row r="689" spans="23:26">
      <c r="W689" s="118"/>
      <c r="X689" s="118"/>
      <c r="Y689" s="118"/>
      <c r="Z689" s="118"/>
    </row>
    <row r="690" spans="23:26">
      <c r="W690" s="118"/>
      <c r="X690" s="118"/>
      <c r="Y690" s="118"/>
      <c r="Z690" s="118"/>
    </row>
    <row r="691" spans="23:26">
      <c r="W691" s="118"/>
      <c r="X691" s="118"/>
      <c r="Y691" s="118"/>
      <c r="Z691" s="118"/>
    </row>
    <row r="692" spans="23:26">
      <c r="W692" s="118"/>
      <c r="X692" s="118"/>
      <c r="Y692" s="118"/>
      <c r="Z692" s="118"/>
    </row>
    <row r="693" spans="23:26">
      <c r="W693" s="118"/>
      <c r="X693" s="118"/>
      <c r="Y693" s="118"/>
      <c r="Z693" s="118"/>
    </row>
    <row r="694" spans="23:26">
      <c r="W694" s="118"/>
      <c r="X694" s="118"/>
      <c r="Y694" s="118"/>
      <c r="Z694" s="118"/>
    </row>
    <row r="695" spans="23:26">
      <c r="W695" s="118"/>
      <c r="X695" s="118"/>
      <c r="Y695" s="118"/>
      <c r="Z695" s="118"/>
    </row>
    <row r="696" spans="23:26">
      <c r="W696" s="118"/>
      <c r="X696" s="118"/>
      <c r="Y696" s="118"/>
      <c r="Z696" s="118"/>
    </row>
    <row r="697" spans="23:26">
      <c r="W697" s="118"/>
      <c r="X697" s="118"/>
      <c r="Y697" s="118"/>
      <c r="Z697" s="118"/>
    </row>
    <row r="698" spans="23:26">
      <c r="W698" s="118"/>
      <c r="X698" s="118"/>
      <c r="Y698" s="118"/>
      <c r="Z698" s="118"/>
    </row>
    <row r="699" spans="23:26">
      <c r="W699" s="118"/>
      <c r="X699" s="118"/>
      <c r="Y699" s="118"/>
      <c r="Z699" s="118"/>
    </row>
    <row r="700" spans="23:26">
      <c r="W700" s="118"/>
      <c r="X700" s="118"/>
      <c r="Y700" s="118"/>
      <c r="Z700" s="118"/>
    </row>
    <row r="701" spans="23:26">
      <c r="W701" s="118"/>
      <c r="X701" s="118"/>
      <c r="Y701" s="118"/>
      <c r="Z701" s="118"/>
    </row>
    <row r="702" spans="23:26">
      <c r="W702" s="118"/>
      <c r="X702" s="118"/>
      <c r="Y702" s="118"/>
      <c r="Z702" s="118"/>
    </row>
    <row r="703" spans="23:26">
      <c r="W703" s="118"/>
      <c r="X703" s="118"/>
      <c r="Y703" s="118"/>
      <c r="Z703" s="118"/>
    </row>
    <row r="704" spans="23:26">
      <c r="W704" s="118"/>
      <c r="X704" s="118"/>
      <c r="Y704" s="118"/>
      <c r="Z704" s="118"/>
    </row>
    <row r="705" spans="23:26">
      <c r="W705" s="60"/>
      <c r="X705" s="60"/>
      <c r="Y705" s="60"/>
      <c r="Z705" s="60"/>
    </row>
    <row r="706" spans="23:26">
      <c r="W706" s="60"/>
      <c r="X706" s="60"/>
      <c r="Y706" s="60"/>
      <c r="Z706" s="60"/>
    </row>
    <row r="707" spans="23:26">
      <c r="W707" s="60"/>
      <c r="X707" s="60"/>
      <c r="Y707" s="60"/>
      <c r="Z707" s="60"/>
    </row>
    <row r="708" spans="23:26">
      <c r="W708" s="60"/>
      <c r="X708" s="60"/>
      <c r="Y708" s="60"/>
      <c r="Z708" s="60"/>
    </row>
    <row r="709" spans="23:26">
      <c r="W709" s="60"/>
      <c r="X709" s="60"/>
      <c r="Y709" s="60"/>
      <c r="Z709" s="60"/>
    </row>
    <row r="710" spans="23:26">
      <c r="W710" s="60"/>
      <c r="X710" s="60"/>
      <c r="Y710" s="60"/>
      <c r="Z710" s="60"/>
    </row>
    <row r="711" spans="23:26">
      <c r="W711" s="60"/>
      <c r="X711" s="60"/>
      <c r="Y711" s="60"/>
      <c r="Z711" s="60"/>
    </row>
    <row r="712" spans="23:26">
      <c r="W712" s="60"/>
      <c r="X712" s="60"/>
      <c r="Y712" s="60"/>
      <c r="Z712" s="60"/>
    </row>
    <row r="713" spans="23:26">
      <c r="W713" s="60"/>
      <c r="X713" s="60"/>
      <c r="Y713" s="60"/>
      <c r="Z713" s="60"/>
    </row>
    <row r="714" spans="23:26">
      <c r="W714" s="60"/>
      <c r="X714" s="60"/>
      <c r="Y714" s="60"/>
      <c r="Z714" s="60"/>
    </row>
    <row r="715" spans="23:26">
      <c r="W715" s="60"/>
      <c r="X715" s="60"/>
      <c r="Y715" s="60"/>
      <c r="Z715" s="60"/>
    </row>
    <row r="716" spans="23:26">
      <c r="W716" s="60"/>
      <c r="X716" s="60"/>
      <c r="Y716" s="60"/>
      <c r="Z716" s="60"/>
    </row>
    <row r="717" spans="23:26">
      <c r="W717" s="60"/>
      <c r="X717" s="60"/>
      <c r="Y717" s="60"/>
      <c r="Z717" s="60"/>
    </row>
    <row r="718" spans="23:26">
      <c r="W718" s="60"/>
      <c r="X718" s="60"/>
      <c r="Y718" s="60"/>
      <c r="Z718" s="60"/>
    </row>
    <row r="719" spans="23:26">
      <c r="W719" s="60"/>
      <c r="X719" s="60"/>
      <c r="Y719" s="60"/>
      <c r="Z719" s="60"/>
    </row>
    <row r="720" spans="23:26">
      <c r="W720" s="60"/>
      <c r="X720" s="60"/>
      <c r="Y720" s="60"/>
      <c r="Z720" s="60"/>
    </row>
    <row r="721" spans="23:26">
      <c r="W721" s="60"/>
      <c r="X721" s="60"/>
      <c r="Y721" s="60"/>
      <c r="Z721" s="60"/>
    </row>
    <row r="722" spans="23:26">
      <c r="W722" s="60"/>
      <c r="X722" s="60"/>
      <c r="Y722" s="60"/>
      <c r="Z722" s="60"/>
    </row>
    <row r="723" spans="23:26">
      <c r="W723" s="60"/>
      <c r="X723" s="60"/>
      <c r="Y723" s="60"/>
      <c r="Z723" s="60"/>
    </row>
    <row r="724" spans="23:26">
      <c r="W724" s="60"/>
      <c r="X724" s="60"/>
      <c r="Y724" s="60"/>
      <c r="Z724" s="60"/>
    </row>
    <row r="725" spans="23:26">
      <c r="W725" s="60"/>
      <c r="X725" s="60"/>
      <c r="Y725" s="60"/>
      <c r="Z725" s="60"/>
    </row>
    <row r="726" spans="23:26">
      <c r="W726" s="60"/>
      <c r="X726" s="60"/>
      <c r="Y726" s="60"/>
      <c r="Z726" s="60"/>
    </row>
    <row r="727" spans="23:26">
      <c r="W727" s="60"/>
      <c r="X727" s="60"/>
      <c r="Y727" s="60"/>
      <c r="Z727" s="60"/>
    </row>
    <row r="728" spans="23:26">
      <c r="W728" s="60"/>
      <c r="X728" s="60"/>
      <c r="Y728" s="60"/>
      <c r="Z728" s="60"/>
    </row>
    <row r="729" spans="23:26">
      <c r="W729" s="60"/>
      <c r="X729" s="60"/>
      <c r="Y729" s="60"/>
      <c r="Z729" s="60"/>
    </row>
    <row r="730" spans="23:26">
      <c r="W730" s="60"/>
      <c r="X730" s="60"/>
      <c r="Y730" s="60"/>
      <c r="Z730" s="60"/>
    </row>
    <row r="731" spans="23:26">
      <c r="W731" s="60"/>
      <c r="X731" s="60"/>
      <c r="Y731" s="60"/>
      <c r="Z731" s="60"/>
    </row>
    <row r="732" spans="23:26">
      <c r="W732" s="60"/>
      <c r="X732" s="60"/>
      <c r="Y732" s="60"/>
      <c r="Z732" s="60"/>
    </row>
    <row r="733" spans="23:26">
      <c r="W733" s="60"/>
      <c r="X733" s="60"/>
      <c r="Y733" s="60"/>
      <c r="Z733" s="60"/>
    </row>
    <row r="734" spans="23:26">
      <c r="W734" s="60"/>
      <c r="X734" s="60"/>
      <c r="Y734" s="60"/>
      <c r="Z734" s="60"/>
    </row>
    <row r="735" spans="23:26">
      <c r="W735" s="60"/>
      <c r="X735" s="60"/>
      <c r="Y735" s="60"/>
      <c r="Z735" s="60"/>
    </row>
    <row r="736" spans="23:26">
      <c r="W736" s="60"/>
      <c r="X736" s="60"/>
      <c r="Y736" s="60"/>
      <c r="Z736" s="60"/>
    </row>
    <row r="737" spans="23:26">
      <c r="W737" s="60"/>
      <c r="X737" s="60"/>
      <c r="Y737" s="60"/>
      <c r="Z737" s="60"/>
    </row>
    <row r="738" spans="23:26">
      <c r="W738" s="60"/>
      <c r="X738" s="60"/>
      <c r="Y738" s="60"/>
      <c r="Z738" s="60"/>
    </row>
    <row r="739" spans="23:26">
      <c r="W739" s="60"/>
      <c r="X739" s="60"/>
      <c r="Y739" s="60"/>
      <c r="Z739" s="60"/>
    </row>
    <row r="740" spans="23:26">
      <c r="W740" s="60"/>
      <c r="X740" s="60"/>
      <c r="Y740" s="60"/>
      <c r="Z740" s="60"/>
    </row>
    <row r="741" spans="23:26">
      <c r="W741" s="60"/>
      <c r="X741" s="60"/>
      <c r="Y741" s="60"/>
      <c r="Z741" s="60"/>
    </row>
    <row r="742" spans="23:26">
      <c r="W742" s="60"/>
      <c r="X742" s="60"/>
      <c r="Y742" s="60"/>
      <c r="Z742" s="60"/>
    </row>
    <row r="743" spans="23:26">
      <c r="W743" s="60"/>
      <c r="X743" s="60"/>
      <c r="Y743" s="60"/>
      <c r="Z743" s="60"/>
    </row>
    <row r="744" spans="23:26">
      <c r="W744" s="60"/>
      <c r="X744" s="60"/>
      <c r="Y744" s="60"/>
      <c r="Z744" s="60"/>
    </row>
    <row r="745" spans="23:26">
      <c r="W745" s="60"/>
      <c r="X745" s="60"/>
      <c r="Y745" s="60"/>
      <c r="Z745" s="60"/>
    </row>
    <row r="746" spans="23:26">
      <c r="W746" s="60"/>
      <c r="X746" s="60"/>
      <c r="Y746" s="60"/>
      <c r="Z746" s="60"/>
    </row>
    <row r="747" spans="23:26">
      <c r="W747" s="60"/>
      <c r="X747" s="60"/>
      <c r="Y747" s="60"/>
      <c r="Z747" s="60"/>
    </row>
    <row r="748" spans="23:26">
      <c r="W748" s="60"/>
      <c r="X748" s="60"/>
      <c r="Y748" s="60"/>
      <c r="Z748" s="60"/>
    </row>
    <row r="749" spans="23:26">
      <c r="W749" s="60"/>
      <c r="X749" s="60"/>
      <c r="Y749" s="60"/>
      <c r="Z749" s="60"/>
    </row>
    <row r="750" spans="23:26">
      <c r="W750" s="60"/>
      <c r="X750" s="60"/>
      <c r="Y750" s="60"/>
      <c r="Z750" s="60"/>
    </row>
    <row r="751" spans="23:26">
      <c r="W751" s="60"/>
      <c r="X751" s="60"/>
      <c r="Y751" s="60"/>
      <c r="Z751" s="60"/>
    </row>
    <row r="752" spans="23:26">
      <c r="W752" s="60"/>
      <c r="X752" s="60"/>
      <c r="Y752" s="60"/>
      <c r="Z752" s="60"/>
    </row>
    <row r="753" spans="23:26">
      <c r="W753" s="60"/>
      <c r="X753" s="60"/>
      <c r="Y753" s="60"/>
      <c r="Z753" s="60"/>
    </row>
    <row r="754" spans="23:26">
      <c r="W754" s="118"/>
      <c r="X754" s="118"/>
      <c r="Y754" s="118"/>
      <c r="Z754" s="118"/>
    </row>
    <row r="755" spans="23:26">
      <c r="W755" s="118"/>
      <c r="X755" s="118"/>
      <c r="Y755" s="118"/>
      <c r="Z755" s="118"/>
    </row>
    <row r="756" spans="23:26">
      <c r="W756" s="118"/>
      <c r="X756" s="118"/>
      <c r="Y756" s="118"/>
      <c r="Z756" s="118"/>
    </row>
    <row r="757" spans="23:26">
      <c r="W757" s="118"/>
      <c r="X757" s="118"/>
      <c r="Y757" s="118"/>
      <c r="Z757" s="118"/>
    </row>
    <row r="758" spans="23:26">
      <c r="W758" s="118"/>
      <c r="X758" s="118"/>
      <c r="Y758" s="118"/>
      <c r="Z758" s="118"/>
    </row>
    <row r="759" spans="23:26">
      <c r="W759" s="118"/>
      <c r="X759" s="118"/>
      <c r="Y759" s="118"/>
      <c r="Z759" s="118"/>
    </row>
    <row r="760" spans="23:26">
      <c r="W760" s="118"/>
      <c r="X760" s="118"/>
      <c r="Y760" s="118"/>
      <c r="Z760" s="118"/>
    </row>
    <row r="761" spans="23:26">
      <c r="W761" s="118"/>
      <c r="X761" s="118"/>
      <c r="Y761" s="118"/>
      <c r="Z761" s="118"/>
    </row>
    <row r="762" spans="23:26">
      <c r="W762" s="118"/>
      <c r="X762" s="118"/>
      <c r="Y762" s="118"/>
      <c r="Z762" s="118"/>
    </row>
    <row r="763" spans="23:26">
      <c r="W763" s="118"/>
      <c r="X763" s="118"/>
      <c r="Y763" s="118"/>
      <c r="Z763" s="118"/>
    </row>
    <row r="764" spans="23:26">
      <c r="W764" s="118"/>
      <c r="X764" s="118"/>
      <c r="Y764" s="118"/>
      <c r="Z764" s="118"/>
    </row>
    <row r="765" spans="23:26">
      <c r="W765" s="118"/>
      <c r="X765" s="118"/>
      <c r="Y765" s="118"/>
      <c r="Z765" s="118"/>
    </row>
    <row r="766" spans="23:26">
      <c r="W766" s="118"/>
      <c r="X766" s="118"/>
      <c r="Y766" s="118"/>
      <c r="Z766" s="118"/>
    </row>
    <row r="767" spans="23:26">
      <c r="W767" s="118"/>
      <c r="X767" s="118"/>
      <c r="Y767" s="118"/>
      <c r="Z767" s="118"/>
    </row>
    <row r="768" spans="23:26">
      <c r="W768" s="118"/>
      <c r="X768" s="118"/>
      <c r="Y768" s="118"/>
      <c r="Z768" s="118"/>
    </row>
    <row r="769" spans="23:26">
      <c r="W769" s="118"/>
      <c r="X769" s="118"/>
      <c r="Y769" s="118"/>
      <c r="Z769" s="118"/>
    </row>
    <row r="770" spans="23:26">
      <c r="W770" s="118"/>
      <c r="X770" s="118"/>
      <c r="Y770" s="118"/>
      <c r="Z770" s="118"/>
    </row>
    <row r="771" spans="23:26">
      <c r="W771" s="118"/>
      <c r="X771" s="118"/>
      <c r="Y771" s="118"/>
      <c r="Z771" s="118"/>
    </row>
    <row r="772" spans="23:26">
      <c r="W772" s="118"/>
      <c r="X772" s="118"/>
      <c r="Y772" s="118"/>
      <c r="Z772" s="118"/>
    </row>
    <row r="773" spans="23:26">
      <c r="W773" s="118"/>
      <c r="X773" s="118"/>
      <c r="Y773" s="118"/>
      <c r="Z773" s="118"/>
    </row>
    <row r="774" spans="23:26">
      <c r="W774" s="118"/>
      <c r="X774" s="118"/>
      <c r="Y774" s="118"/>
      <c r="Z774" s="118"/>
    </row>
    <row r="775" spans="23:26">
      <c r="W775" s="118"/>
      <c r="X775" s="118"/>
      <c r="Y775" s="118"/>
      <c r="Z775" s="118"/>
    </row>
    <row r="776" spans="23:26">
      <c r="W776" s="118"/>
      <c r="X776" s="118"/>
      <c r="Y776" s="118"/>
      <c r="Z776" s="118"/>
    </row>
    <row r="777" spans="23:26">
      <c r="W777" s="118"/>
      <c r="X777" s="118"/>
      <c r="Y777" s="118"/>
      <c r="Z777" s="118"/>
    </row>
    <row r="778" spans="23:26">
      <c r="W778" s="118"/>
      <c r="X778" s="118"/>
      <c r="Y778" s="118"/>
      <c r="Z778" s="118"/>
    </row>
    <row r="779" spans="23:26">
      <c r="W779" s="118"/>
      <c r="X779" s="118"/>
      <c r="Y779" s="118"/>
      <c r="Z779" s="118"/>
    </row>
    <row r="780" spans="23:26">
      <c r="W780" s="118"/>
      <c r="X780" s="118"/>
      <c r="Y780" s="118"/>
      <c r="Z780" s="118"/>
    </row>
    <row r="781" spans="23:26">
      <c r="W781" s="118"/>
      <c r="X781" s="118"/>
      <c r="Y781" s="118"/>
      <c r="Z781" s="118"/>
    </row>
    <row r="782" spans="23:26">
      <c r="W782" s="118"/>
      <c r="X782" s="118"/>
      <c r="Y782" s="118"/>
      <c r="Z782" s="118"/>
    </row>
    <row r="783" spans="23:26">
      <c r="W783" s="118"/>
      <c r="X783" s="118"/>
      <c r="Y783" s="118"/>
      <c r="Z783" s="118"/>
    </row>
    <row r="784" spans="23:26">
      <c r="W784" s="118"/>
      <c r="X784" s="118"/>
      <c r="Y784" s="118"/>
      <c r="Z784" s="118"/>
    </row>
    <row r="785" spans="23:26">
      <c r="W785" s="118"/>
      <c r="X785" s="118"/>
      <c r="Y785" s="118"/>
      <c r="Z785" s="118"/>
    </row>
    <row r="786" spans="23:26">
      <c r="W786" s="118"/>
      <c r="X786" s="118"/>
      <c r="Y786" s="118"/>
      <c r="Z786" s="118"/>
    </row>
    <row r="787" spans="23:26">
      <c r="W787" s="118"/>
      <c r="X787" s="118"/>
      <c r="Y787" s="118"/>
      <c r="Z787" s="118"/>
    </row>
    <row r="788" spans="23:26">
      <c r="W788" s="60"/>
      <c r="X788" s="60"/>
      <c r="Y788" s="60"/>
      <c r="Z788" s="60"/>
    </row>
    <row r="789" spans="23:26">
      <c r="W789" s="60"/>
      <c r="X789" s="60"/>
      <c r="Y789" s="60"/>
      <c r="Z789" s="60"/>
    </row>
    <row r="790" spans="23:26">
      <c r="W790" s="60"/>
      <c r="X790" s="60"/>
      <c r="Y790" s="60"/>
      <c r="Z790" s="60"/>
    </row>
    <row r="791" spans="23:26">
      <c r="W791" s="60"/>
      <c r="X791" s="60"/>
      <c r="Y791" s="60"/>
      <c r="Z791" s="60"/>
    </row>
    <row r="792" spans="23:26">
      <c r="W792" s="60"/>
      <c r="X792" s="60"/>
      <c r="Y792" s="60"/>
      <c r="Z792" s="60"/>
    </row>
    <row r="793" spans="23:26">
      <c r="W793" s="60"/>
      <c r="X793" s="60"/>
      <c r="Y793" s="60"/>
      <c r="Z793" s="60"/>
    </row>
    <row r="794" spans="23:26">
      <c r="W794" s="60"/>
      <c r="X794" s="60"/>
      <c r="Y794" s="60"/>
      <c r="Z794" s="60"/>
    </row>
    <row r="795" spans="23:26">
      <c r="W795" s="60"/>
      <c r="X795" s="60"/>
      <c r="Y795" s="60"/>
      <c r="Z795" s="60"/>
    </row>
    <row r="796" spans="23:26">
      <c r="W796" s="60"/>
      <c r="X796" s="60"/>
      <c r="Y796" s="60"/>
      <c r="Z796" s="60"/>
    </row>
    <row r="797" spans="23:26">
      <c r="W797" s="60"/>
      <c r="X797" s="60"/>
      <c r="Y797" s="60"/>
      <c r="Z797" s="60"/>
    </row>
    <row r="798" spans="23:26">
      <c r="W798" s="60"/>
      <c r="X798" s="60"/>
      <c r="Y798" s="60"/>
      <c r="Z798" s="60"/>
    </row>
    <row r="799" spans="23:26">
      <c r="W799" s="60"/>
      <c r="X799" s="60"/>
      <c r="Y799" s="60"/>
      <c r="Z799" s="60"/>
    </row>
    <row r="800" spans="23:26">
      <c r="W800" s="60"/>
      <c r="X800" s="60"/>
      <c r="Y800" s="60"/>
      <c r="Z800" s="60"/>
    </row>
    <row r="801" spans="23:26">
      <c r="W801" s="60"/>
      <c r="X801" s="60"/>
      <c r="Y801" s="60"/>
      <c r="Z801" s="60"/>
    </row>
    <row r="802" spans="23:26">
      <c r="W802" s="60"/>
      <c r="X802" s="60"/>
      <c r="Y802" s="60"/>
      <c r="Z802" s="60"/>
    </row>
    <row r="803" spans="23:26">
      <c r="W803" s="60"/>
      <c r="X803" s="60"/>
      <c r="Y803" s="60"/>
      <c r="Z803" s="60"/>
    </row>
    <row r="804" spans="23:26">
      <c r="W804" s="60"/>
      <c r="X804" s="60"/>
      <c r="Y804" s="60"/>
      <c r="Z804" s="60"/>
    </row>
    <row r="805" spans="23:26">
      <c r="W805" s="60"/>
      <c r="X805" s="60"/>
      <c r="Y805" s="60"/>
      <c r="Z805" s="60"/>
    </row>
    <row r="806" spans="23:26">
      <c r="W806" s="60"/>
      <c r="X806" s="60"/>
      <c r="Y806" s="60"/>
      <c r="Z806" s="60"/>
    </row>
    <row r="807" spans="23:26">
      <c r="W807" s="60"/>
      <c r="X807" s="60"/>
      <c r="Y807" s="60"/>
      <c r="Z807" s="60"/>
    </row>
    <row r="808" spans="23:26">
      <c r="W808" s="60"/>
      <c r="X808" s="60"/>
      <c r="Y808" s="60"/>
      <c r="Z808" s="60"/>
    </row>
    <row r="809" spans="23:26">
      <c r="W809" s="60"/>
      <c r="X809" s="60"/>
      <c r="Y809" s="60"/>
      <c r="Z809" s="60"/>
    </row>
    <row r="810" spans="23:26">
      <c r="W810" s="60"/>
      <c r="X810" s="60"/>
      <c r="Y810" s="60"/>
      <c r="Z810" s="60"/>
    </row>
    <row r="811" spans="23:26">
      <c r="W811" s="60"/>
      <c r="X811" s="60"/>
      <c r="Y811" s="60"/>
      <c r="Z811" s="60"/>
    </row>
    <row r="812" spans="23:26">
      <c r="W812" s="60"/>
      <c r="X812" s="60"/>
      <c r="Y812" s="60"/>
      <c r="Z812" s="60"/>
    </row>
    <row r="813" spans="23:26">
      <c r="W813" s="60"/>
      <c r="X813" s="60"/>
      <c r="Y813" s="60"/>
      <c r="Z813" s="60"/>
    </row>
    <row r="814" spans="23:26">
      <c r="W814" s="60"/>
      <c r="X814" s="60"/>
      <c r="Y814" s="60"/>
      <c r="Z814" s="60"/>
    </row>
    <row r="815" spans="23:26">
      <c r="W815" s="60"/>
      <c r="X815" s="60"/>
      <c r="Y815" s="60"/>
      <c r="Z815" s="60"/>
    </row>
    <row r="816" spans="23:26">
      <c r="W816" s="60"/>
      <c r="X816" s="60"/>
      <c r="Y816" s="60"/>
      <c r="Z816" s="60"/>
    </row>
    <row r="817" spans="23:26">
      <c r="W817" s="60"/>
      <c r="X817" s="60"/>
      <c r="Y817" s="60"/>
      <c r="Z817" s="60"/>
    </row>
    <row r="818" spans="23:26">
      <c r="W818" s="60"/>
      <c r="X818" s="60"/>
      <c r="Y818" s="60"/>
      <c r="Z818" s="60"/>
    </row>
    <row r="819" spans="23:26">
      <c r="W819" s="60"/>
      <c r="X819" s="60"/>
      <c r="Y819" s="60"/>
      <c r="Z819" s="60"/>
    </row>
    <row r="820" spans="23:26">
      <c r="W820" s="60"/>
      <c r="X820" s="60"/>
      <c r="Y820" s="60"/>
      <c r="Z820" s="60"/>
    </row>
    <row r="821" spans="23:26">
      <c r="W821" s="60"/>
      <c r="X821" s="60"/>
      <c r="Y821" s="60"/>
      <c r="Z821" s="60"/>
    </row>
    <row r="822" spans="23:26">
      <c r="W822" s="60"/>
      <c r="X822" s="60"/>
      <c r="Y822" s="60"/>
      <c r="Z822" s="60"/>
    </row>
    <row r="823" spans="23:26">
      <c r="W823" s="60"/>
      <c r="X823" s="60"/>
      <c r="Y823" s="60"/>
      <c r="Z823" s="60"/>
    </row>
    <row r="824" spans="23:26">
      <c r="W824" s="118"/>
      <c r="X824" s="118"/>
      <c r="Y824" s="118"/>
      <c r="Z824" s="118"/>
    </row>
    <row r="825" spans="23:26">
      <c r="W825" s="118"/>
      <c r="X825" s="118"/>
      <c r="Y825" s="118"/>
      <c r="Z825" s="118"/>
    </row>
    <row r="826" spans="23:26">
      <c r="W826" s="118"/>
      <c r="X826" s="118"/>
      <c r="Y826" s="118"/>
      <c r="Z826" s="118"/>
    </row>
    <row r="827" spans="23:26">
      <c r="W827" s="118"/>
      <c r="X827" s="118"/>
      <c r="Y827" s="118"/>
      <c r="Z827" s="118"/>
    </row>
    <row r="828" spans="23:26">
      <c r="W828" s="118"/>
      <c r="X828" s="118"/>
      <c r="Y828" s="118"/>
      <c r="Z828" s="118"/>
    </row>
    <row r="829" spans="23:26">
      <c r="W829" s="118"/>
      <c r="X829" s="118"/>
      <c r="Y829" s="118"/>
      <c r="Z829" s="118"/>
    </row>
    <row r="830" spans="23:26">
      <c r="W830" s="118"/>
      <c r="X830" s="118"/>
      <c r="Y830" s="118"/>
      <c r="Z830" s="118"/>
    </row>
    <row r="831" spans="23:26">
      <c r="W831" s="118"/>
      <c r="X831" s="118"/>
      <c r="Y831" s="118"/>
      <c r="Z831" s="118"/>
    </row>
    <row r="832" spans="23:26">
      <c r="W832" s="118"/>
      <c r="X832" s="118"/>
      <c r="Y832" s="118"/>
      <c r="Z832" s="118"/>
    </row>
    <row r="833" spans="23:26">
      <c r="W833" s="118"/>
      <c r="X833" s="118"/>
      <c r="Y833" s="118"/>
      <c r="Z833" s="118"/>
    </row>
    <row r="834" spans="23:26">
      <c r="W834" s="118"/>
      <c r="X834" s="118"/>
      <c r="Y834" s="118"/>
      <c r="Z834" s="118"/>
    </row>
    <row r="835" spans="23:26">
      <c r="W835" s="118"/>
      <c r="X835" s="118"/>
      <c r="Y835" s="118"/>
      <c r="Z835" s="118"/>
    </row>
    <row r="836" spans="23:26">
      <c r="W836" s="118"/>
      <c r="X836" s="118"/>
      <c r="Y836" s="118"/>
      <c r="Z836" s="118"/>
    </row>
    <row r="837" spans="23:26">
      <c r="W837" s="118"/>
      <c r="X837" s="118"/>
      <c r="Y837" s="118"/>
      <c r="Z837" s="118"/>
    </row>
    <row r="838" spans="23:26">
      <c r="W838" s="118"/>
      <c r="X838" s="118"/>
      <c r="Y838" s="118"/>
      <c r="Z838" s="118"/>
    </row>
    <row r="839" spans="23:26">
      <c r="W839" s="118"/>
      <c r="X839" s="118"/>
      <c r="Y839" s="118"/>
      <c r="Z839" s="118"/>
    </row>
    <row r="840" spans="23:26">
      <c r="W840" s="118"/>
      <c r="X840" s="118"/>
      <c r="Y840" s="118"/>
      <c r="Z840" s="118"/>
    </row>
    <row r="841" spans="23:26">
      <c r="W841" s="118"/>
      <c r="X841" s="118"/>
      <c r="Y841" s="118"/>
      <c r="Z841" s="118"/>
    </row>
    <row r="842" spans="23:26">
      <c r="W842" s="118"/>
      <c r="X842" s="118"/>
      <c r="Y842" s="118"/>
      <c r="Z842" s="118"/>
    </row>
    <row r="843" spans="23:26">
      <c r="W843" s="118"/>
      <c r="X843" s="118"/>
      <c r="Y843" s="118"/>
      <c r="Z843" s="118"/>
    </row>
    <row r="844" spans="23:26">
      <c r="W844" s="118"/>
      <c r="X844" s="118"/>
      <c r="Y844" s="118"/>
      <c r="Z844" s="118"/>
    </row>
    <row r="845" spans="23:26">
      <c r="W845" s="118"/>
      <c r="X845" s="118"/>
      <c r="Y845" s="118"/>
      <c r="Z845" s="118"/>
    </row>
    <row r="846" spans="23:26">
      <c r="W846" s="118"/>
      <c r="X846" s="118"/>
      <c r="Y846" s="118"/>
      <c r="Z846" s="118"/>
    </row>
    <row r="847" spans="23:26">
      <c r="W847" s="118"/>
      <c r="X847" s="118"/>
      <c r="Y847" s="118"/>
      <c r="Z847" s="118"/>
    </row>
    <row r="848" spans="23:26">
      <c r="W848" s="118"/>
      <c r="X848" s="118"/>
      <c r="Y848" s="118"/>
      <c r="Z848" s="118"/>
    </row>
    <row r="849" spans="23:26">
      <c r="W849" s="118"/>
      <c r="X849" s="118"/>
      <c r="Y849" s="118"/>
      <c r="Z849" s="118"/>
    </row>
    <row r="850" spans="23:26">
      <c r="W850" s="118"/>
      <c r="X850" s="118"/>
      <c r="Y850" s="118"/>
      <c r="Z850" s="118"/>
    </row>
    <row r="851" spans="23:26">
      <c r="W851" s="118"/>
      <c r="X851" s="118"/>
      <c r="Y851" s="118"/>
      <c r="Z851" s="118"/>
    </row>
    <row r="852" spans="23:26">
      <c r="W852" s="118"/>
      <c r="X852" s="118"/>
      <c r="Y852" s="118"/>
      <c r="Z852" s="118"/>
    </row>
    <row r="853" spans="23:26">
      <c r="W853" s="118"/>
      <c r="X853" s="118"/>
      <c r="Y853" s="118"/>
      <c r="Z853" s="118"/>
    </row>
    <row r="854" spans="23:26">
      <c r="W854" s="118"/>
      <c r="X854" s="118"/>
      <c r="Y854" s="118"/>
      <c r="Z854" s="118"/>
    </row>
    <row r="855" spans="23:26">
      <c r="W855" s="118"/>
      <c r="X855" s="118"/>
      <c r="Y855" s="118"/>
      <c r="Z855" s="118"/>
    </row>
    <row r="856" spans="23:26">
      <c r="W856" s="118"/>
      <c r="X856" s="118"/>
      <c r="Y856" s="118"/>
      <c r="Z856" s="118"/>
    </row>
    <row r="857" spans="23:26">
      <c r="W857" s="118"/>
      <c r="X857" s="118"/>
      <c r="Y857" s="118"/>
      <c r="Z857" s="118"/>
    </row>
    <row r="858" spans="23:26">
      <c r="W858" s="118"/>
      <c r="X858" s="118"/>
      <c r="Y858" s="118"/>
      <c r="Z858" s="118"/>
    </row>
    <row r="859" spans="23:26">
      <c r="W859" s="118"/>
      <c r="X859" s="118"/>
      <c r="Y859" s="118"/>
      <c r="Z859" s="118"/>
    </row>
    <row r="860" spans="23:26">
      <c r="W860" s="118"/>
      <c r="X860" s="118"/>
      <c r="Y860" s="118"/>
      <c r="Z860" s="118"/>
    </row>
    <row r="861" spans="23:26">
      <c r="W861" s="118"/>
      <c r="X861" s="118"/>
      <c r="Y861" s="118"/>
      <c r="Z861" s="118"/>
    </row>
    <row r="862" spans="23:26">
      <c r="W862" s="118"/>
      <c r="X862" s="118"/>
      <c r="Y862" s="118"/>
      <c r="Z862" s="118"/>
    </row>
    <row r="863" spans="23:26">
      <c r="W863" s="118"/>
      <c r="X863" s="118"/>
      <c r="Y863" s="118"/>
      <c r="Z863" s="118"/>
    </row>
    <row r="864" spans="23:26">
      <c r="W864" s="118"/>
      <c r="X864" s="118"/>
      <c r="Y864" s="118"/>
      <c r="Z864" s="118"/>
    </row>
    <row r="865" spans="23:26">
      <c r="W865" s="118"/>
      <c r="X865" s="118"/>
      <c r="Y865" s="118"/>
      <c r="Z865" s="118"/>
    </row>
    <row r="866" spans="23:26">
      <c r="W866" s="118"/>
      <c r="X866" s="118"/>
      <c r="Y866" s="118"/>
      <c r="Z866" s="118"/>
    </row>
    <row r="867" spans="23:26">
      <c r="W867" s="118"/>
      <c r="X867" s="118"/>
      <c r="Y867" s="118"/>
      <c r="Z867" s="118"/>
    </row>
    <row r="868" spans="23:26">
      <c r="W868" s="118"/>
      <c r="X868" s="118"/>
      <c r="Y868" s="118"/>
      <c r="Z868" s="118"/>
    </row>
    <row r="869" spans="23:26">
      <c r="W869" s="118"/>
      <c r="X869" s="118"/>
      <c r="Y869" s="118"/>
      <c r="Z869" s="118"/>
    </row>
    <row r="870" spans="23:26">
      <c r="W870" s="118"/>
      <c r="X870" s="118"/>
      <c r="Y870" s="118"/>
      <c r="Z870" s="118"/>
    </row>
    <row r="871" spans="23:26">
      <c r="W871" s="118"/>
      <c r="X871" s="118"/>
      <c r="Y871" s="118"/>
      <c r="Z871" s="118"/>
    </row>
    <row r="872" spans="23:26">
      <c r="W872" s="118"/>
      <c r="X872" s="118"/>
      <c r="Y872" s="118"/>
      <c r="Z872" s="118"/>
    </row>
    <row r="873" spans="23:26">
      <c r="W873" s="118"/>
      <c r="X873" s="118"/>
      <c r="Y873" s="118"/>
      <c r="Z873" s="118"/>
    </row>
    <row r="874" spans="23:26">
      <c r="W874" s="118"/>
      <c r="X874" s="118"/>
      <c r="Y874" s="118"/>
      <c r="Z874" s="118"/>
    </row>
    <row r="875" spans="23:26">
      <c r="W875" s="118"/>
      <c r="X875" s="118"/>
      <c r="Y875" s="118"/>
      <c r="Z875" s="118"/>
    </row>
    <row r="876" spans="23:26">
      <c r="W876" s="118"/>
      <c r="X876" s="118"/>
      <c r="Y876" s="118"/>
      <c r="Z876" s="118"/>
    </row>
    <row r="877" spans="23:26">
      <c r="W877" s="118"/>
      <c r="X877" s="118"/>
      <c r="Y877" s="118"/>
      <c r="Z877" s="118"/>
    </row>
    <row r="878" spans="23:26">
      <c r="W878" s="118"/>
      <c r="X878" s="118"/>
      <c r="Y878" s="118"/>
      <c r="Z878" s="118"/>
    </row>
    <row r="879" spans="23:26">
      <c r="W879" s="118"/>
      <c r="X879" s="118"/>
      <c r="Y879" s="118"/>
      <c r="Z879" s="118"/>
    </row>
    <row r="880" spans="23:26">
      <c r="W880" s="118"/>
      <c r="X880" s="118"/>
      <c r="Y880" s="118"/>
      <c r="Z880" s="118"/>
    </row>
    <row r="881" spans="23:26">
      <c r="W881" s="118"/>
      <c r="X881" s="118"/>
      <c r="Y881" s="118"/>
      <c r="Z881" s="118"/>
    </row>
    <row r="882" spans="23:26">
      <c r="W882" s="118"/>
      <c r="X882" s="118"/>
      <c r="Y882" s="118"/>
      <c r="Z882" s="118"/>
    </row>
    <row r="883" spans="23:26">
      <c r="W883" s="118"/>
      <c r="X883" s="118"/>
      <c r="Y883" s="118"/>
      <c r="Z883" s="118"/>
    </row>
    <row r="884" spans="23:26">
      <c r="W884" s="118"/>
      <c r="X884" s="118"/>
      <c r="Y884" s="118"/>
      <c r="Z884" s="118"/>
    </row>
    <row r="885" spans="23:26">
      <c r="W885" s="118"/>
      <c r="X885" s="118"/>
      <c r="Y885" s="118"/>
      <c r="Z885" s="118"/>
    </row>
    <row r="886" spans="23:26">
      <c r="W886" s="118"/>
      <c r="X886" s="118"/>
      <c r="Y886" s="118"/>
      <c r="Z886" s="118"/>
    </row>
    <row r="887" spans="23:26">
      <c r="W887" s="118"/>
      <c r="X887" s="118"/>
      <c r="Y887" s="118"/>
      <c r="Z887" s="118"/>
    </row>
    <row r="888" spans="23:26">
      <c r="W888" s="118"/>
      <c r="X888" s="118"/>
      <c r="Y888" s="118"/>
      <c r="Z888" s="118"/>
    </row>
    <row r="889" spans="23:26">
      <c r="W889" s="118"/>
      <c r="X889" s="118"/>
      <c r="Y889" s="118"/>
      <c r="Z889" s="118"/>
    </row>
    <row r="890" spans="23:26">
      <c r="W890" s="60"/>
      <c r="X890" s="60"/>
      <c r="Y890" s="60"/>
      <c r="Z890" s="60"/>
    </row>
    <row r="891" spans="23:26">
      <c r="W891" s="60"/>
      <c r="X891" s="60"/>
      <c r="Y891" s="60"/>
      <c r="Z891" s="60"/>
    </row>
    <row r="892" spans="23:26">
      <c r="W892" s="60"/>
      <c r="X892" s="60"/>
      <c r="Y892" s="60"/>
      <c r="Z892" s="60"/>
    </row>
    <row r="893" spans="23:26">
      <c r="W893" s="60"/>
      <c r="X893" s="60"/>
      <c r="Y893" s="60"/>
      <c r="Z893" s="60"/>
    </row>
    <row r="894" spans="23:26">
      <c r="W894" s="60"/>
      <c r="X894" s="60"/>
      <c r="Y894" s="60"/>
      <c r="Z894" s="60"/>
    </row>
    <row r="895" spans="23:26">
      <c r="W895" s="359"/>
      <c r="X895" s="359"/>
      <c r="Y895" s="359"/>
      <c r="Z895" s="359"/>
    </row>
    <row r="896" spans="23:26">
      <c r="W896" s="60"/>
      <c r="X896" s="60"/>
      <c r="Y896" s="60"/>
      <c r="Z896" s="60"/>
    </row>
    <row r="897" spans="23:26">
      <c r="W897" s="60"/>
      <c r="X897" s="60"/>
      <c r="Y897" s="60"/>
      <c r="Z897" s="60"/>
    </row>
    <row r="898" spans="23:26">
      <c r="W898" s="60"/>
      <c r="X898" s="60"/>
      <c r="Y898" s="60"/>
      <c r="Z898" s="60"/>
    </row>
    <row r="899" spans="23:26">
      <c r="W899" s="60"/>
      <c r="X899" s="60"/>
      <c r="Y899" s="60"/>
      <c r="Z899" s="60"/>
    </row>
    <row r="900" spans="23:26">
      <c r="W900" s="60"/>
      <c r="X900" s="60"/>
      <c r="Y900" s="60"/>
      <c r="Z900" s="60"/>
    </row>
    <row r="901" spans="23:26">
      <c r="W901" s="60"/>
      <c r="X901" s="60"/>
      <c r="Y901" s="60"/>
      <c r="Z901" s="60"/>
    </row>
    <row r="902" spans="23:26">
      <c r="W902" s="60"/>
      <c r="X902" s="60"/>
      <c r="Y902" s="60"/>
      <c r="Z902" s="60"/>
    </row>
    <row r="903" spans="23:26">
      <c r="W903" s="360"/>
      <c r="X903" s="360"/>
      <c r="Y903" s="360"/>
      <c r="Z903" s="360"/>
    </row>
    <row r="904" spans="23:26">
      <c r="W904" s="360"/>
      <c r="X904" s="360"/>
      <c r="Y904" s="360"/>
      <c r="Z904" s="360"/>
    </row>
    <row r="905" spans="23:26">
      <c r="W905" s="60"/>
      <c r="X905" s="60"/>
      <c r="Y905" s="60"/>
      <c r="Z905" s="60"/>
    </row>
    <row r="906" spans="23:26">
      <c r="W906" s="60"/>
      <c r="X906" s="60"/>
      <c r="Y906" s="60"/>
      <c r="Z906" s="60"/>
    </row>
    <row r="907" spans="23:26">
      <c r="W907" s="60"/>
      <c r="X907" s="60"/>
      <c r="Y907" s="60"/>
      <c r="Z907" s="60"/>
    </row>
    <row r="908" spans="23:26">
      <c r="W908" s="359"/>
      <c r="X908" s="359"/>
      <c r="Y908" s="359"/>
      <c r="Z908" s="359"/>
    </row>
    <row r="909" spans="23:26">
      <c r="W909" s="60"/>
      <c r="X909" s="60"/>
      <c r="Y909" s="60"/>
      <c r="Z909" s="60"/>
    </row>
    <row r="910" spans="23:26">
      <c r="W910" s="60"/>
      <c r="X910" s="60"/>
      <c r="Y910" s="60"/>
      <c r="Z910" s="60"/>
    </row>
    <row r="911" spans="23:26">
      <c r="W911" s="60"/>
      <c r="X911" s="60"/>
      <c r="Y911" s="60"/>
      <c r="Z911" s="60"/>
    </row>
    <row r="912" spans="23:26">
      <c r="W912" s="60"/>
      <c r="X912" s="60"/>
      <c r="Y912" s="60"/>
      <c r="Z912" s="60"/>
    </row>
    <row r="913" spans="23:26">
      <c r="W913" s="60"/>
      <c r="X913" s="60"/>
      <c r="Y913" s="60"/>
      <c r="Z913" s="60"/>
    </row>
    <row r="914" spans="23:26">
      <c r="W914" s="60"/>
      <c r="X914" s="60"/>
      <c r="Y914" s="60"/>
      <c r="Z914" s="60"/>
    </row>
    <row r="915" spans="23:26">
      <c r="W915" s="60"/>
      <c r="X915" s="60"/>
      <c r="Y915" s="60"/>
      <c r="Z915" s="60"/>
    </row>
    <row r="916" spans="23:26">
      <c r="W916" s="60"/>
      <c r="X916" s="60"/>
      <c r="Y916" s="60"/>
      <c r="Z916" s="60"/>
    </row>
    <row r="917" spans="23:26">
      <c r="W917" s="60"/>
      <c r="X917" s="60"/>
      <c r="Y917" s="60"/>
      <c r="Z917" s="60"/>
    </row>
    <row r="918" spans="23:26">
      <c r="W918" s="60"/>
      <c r="X918" s="60"/>
      <c r="Y918" s="60"/>
      <c r="Z918" s="60"/>
    </row>
    <row r="919" spans="23:26">
      <c r="W919" s="60"/>
      <c r="X919" s="60"/>
      <c r="Y919" s="60"/>
      <c r="Z919" s="60"/>
    </row>
    <row r="920" spans="23:26">
      <c r="W920" s="359"/>
      <c r="X920" s="359"/>
      <c r="Y920" s="359"/>
      <c r="Z920" s="359"/>
    </row>
    <row r="921" spans="23:26">
      <c r="W921" s="60"/>
      <c r="X921" s="60"/>
      <c r="Y921" s="60"/>
      <c r="Z921" s="60"/>
    </row>
    <row r="922" spans="23:26">
      <c r="W922" s="60"/>
      <c r="X922" s="60"/>
      <c r="Y922" s="60"/>
      <c r="Z922" s="60"/>
    </row>
    <row r="923" spans="23:26">
      <c r="W923" s="60"/>
      <c r="X923" s="60"/>
      <c r="Y923" s="60"/>
      <c r="Z923" s="60"/>
    </row>
    <row r="924" spans="23:26">
      <c r="W924" s="60"/>
      <c r="X924" s="60"/>
      <c r="Y924" s="60"/>
      <c r="Z924" s="60"/>
    </row>
    <row r="925" spans="23:26">
      <c r="W925" s="60"/>
      <c r="X925" s="60"/>
      <c r="Y925" s="60"/>
      <c r="Z925" s="60"/>
    </row>
    <row r="926" spans="23:26">
      <c r="W926" s="60"/>
      <c r="X926" s="60"/>
      <c r="Y926" s="60"/>
      <c r="Z926" s="60"/>
    </row>
    <row r="927" spans="23:26">
      <c r="W927" s="60"/>
      <c r="X927" s="60"/>
      <c r="Y927" s="60"/>
      <c r="Z927" s="60"/>
    </row>
    <row r="928" spans="23:26">
      <c r="W928" s="60"/>
      <c r="X928" s="60"/>
      <c r="Y928" s="60"/>
      <c r="Z928" s="60"/>
    </row>
    <row r="929" spans="23:26">
      <c r="W929" s="60"/>
      <c r="X929" s="60"/>
      <c r="Y929" s="60"/>
      <c r="Z929" s="60"/>
    </row>
    <row r="930" spans="23:26">
      <c r="W930" s="60"/>
      <c r="X930" s="60"/>
      <c r="Y930" s="60"/>
      <c r="Z930" s="60"/>
    </row>
    <row r="931" spans="23:26">
      <c r="W931" s="60"/>
      <c r="X931" s="60"/>
      <c r="Y931" s="60"/>
      <c r="Z931" s="60"/>
    </row>
    <row r="932" spans="23:26">
      <c r="W932" s="60"/>
      <c r="X932" s="60"/>
      <c r="Y932" s="60"/>
      <c r="Z932" s="60"/>
    </row>
    <row r="933" spans="23:26">
      <c r="W933" s="60"/>
      <c r="X933" s="60"/>
      <c r="Y933" s="60"/>
      <c r="Z933" s="60"/>
    </row>
    <row r="934" spans="23:26">
      <c r="W934" s="60"/>
      <c r="X934" s="60"/>
      <c r="Y934" s="60"/>
      <c r="Z934" s="60"/>
    </row>
    <row r="935" spans="23:26">
      <c r="W935" s="60"/>
      <c r="X935" s="60"/>
      <c r="Y935" s="60"/>
      <c r="Z935" s="60"/>
    </row>
    <row r="936" spans="23:26">
      <c r="W936" s="60"/>
      <c r="X936" s="60"/>
      <c r="Y936" s="60"/>
      <c r="Z936" s="60"/>
    </row>
    <row r="937" spans="23:26">
      <c r="W937" s="60"/>
      <c r="X937" s="60"/>
      <c r="Y937" s="60"/>
      <c r="Z937" s="60"/>
    </row>
    <row r="938" spans="23:26">
      <c r="W938" s="60"/>
      <c r="X938" s="60"/>
      <c r="Y938" s="60"/>
      <c r="Z938" s="60"/>
    </row>
    <row r="939" spans="23:26">
      <c r="W939" s="60"/>
      <c r="X939" s="60"/>
      <c r="Y939" s="60"/>
      <c r="Z939" s="60"/>
    </row>
    <row r="940" spans="23:26">
      <c r="W940" s="60"/>
      <c r="X940" s="60"/>
      <c r="Y940" s="60"/>
      <c r="Z940" s="60"/>
    </row>
    <row r="941" spans="23:26">
      <c r="W941" s="60"/>
      <c r="X941" s="60"/>
      <c r="Y941" s="60"/>
      <c r="Z941" s="60"/>
    </row>
    <row r="942" spans="23:26">
      <c r="W942" s="60"/>
      <c r="X942" s="60"/>
      <c r="Y942" s="60"/>
      <c r="Z942" s="60"/>
    </row>
    <row r="943" spans="23:26">
      <c r="W943" s="60"/>
      <c r="X943" s="60"/>
      <c r="Y943" s="60"/>
      <c r="Z943" s="60"/>
    </row>
    <row r="944" spans="23:26">
      <c r="W944" s="60"/>
      <c r="X944" s="60"/>
      <c r="Y944" s="60"/>
      <c r="Z944" s="60"/>
    </row>
    <row r="945" spans="23:26">
      <c r="W945" s="60"/>
      <c r="X945" s="60"/>
      <c r="Y945" s="60"/>
      <c r="Z945" s="60"/>
    </row>
    <row r="946" spans="23:26">
      <c r="W946" s="60"/>
      <c r="X946" s="60"/>
      <c r="Y946" s="60"/>
      <c r="Z946" s="60"/>
    </row>
    <row r="947" spans="23:26">
      <c r="W947" s="60"/>
      <c r="X947" s="60"/>
      <c r="Y947" s="60"/>
      <c r="Z947" s="60"/>
    </row>
    <row r="948" spans="23:26">
      <c r="W948" s="60"/>
      <c r="X948" s="60"/>
      <c r="Y948" s="60"/>
      <c r="Z948" s="60"/>
    </row>
    <row r="949" spans="23:26">
      <c r="W949" s="60"/>
      <c r="X949" s="60"/>
      <c r="Y949" s="60"/>
      <c r="Z949" s="60"/>
    </row>
    <row r="950" spans="23:26">
      <c r="W950" s="60"/>
      <c r="X950" s="60"/>
      <c r="Y950" s="60"/>
      <c r="Z950" s="60"/>
    </row>
    <row r="951" spans="23:26">
      <c r="W951" s="60"/>
      <c r="X951" s="60"/>
      <c r="Y951" s="60"/>
      <c r="Z951" s="60"/>
    </row>
    <row r="952" spans="23:26">
      <c r="W952" s="60"/>
      <c r="X952" s="60"/>
      <c r="Y952" s="60"/>
      <c r="Z952" s="60"/>
    </row>
    <row r="953" spans="23:26">
      <c r="W953" s="60"/>
      <c r="X953" s="60"/>
      <c r="Y953" s="60"/>
      <c r="Z953" s="60"/>
    </row>
    <row r="954" spans="23:26">
      <c r="W954" s="60"/>
      <c r="X954" s="60"/>
      <c r="Y954" s="60"/>
      <c r="Z954" s="60"/>
    </row>
    <row r="955" spans="23:26">
      <c r="W955" s="60"/>
      <c r="X955" s="60"/>
      <c r="Y955" s="60"/>
      <c r="Z955" s="60"/>
    </row>
    <row r="956" spans="23:26">
      <c r="W956" s="60"/>
      <c r="X956" s="60"/>
      <c r="Y956" s="60"/>
      <c r="Z956" s="60"/>
    </row>
    <row r="957" spans="23:26">
      <c r="W957" s="60"/>
      <c r="X957" s="60"/>
      <c r="Y957" s="60"/>
      <c r="Z957" s="60"/>
    </row>
    <row r="958" spans="23:26">
      <c r="W958" s="60"/>
      <c r="X958" s="60"/>
      <c r="Y958" s="60"/>
      <c r="Z958" s="60"/>
    </row>
    <row r="959" spans="23:26">
      <c r="W959" s="60"/>
      <c r="X959" s="60"/>
      <c r="Y959" s="60"/>
      <c r="Z959" s="60"/>
    </row>
    <row r="960" spans="23:26">
      <c r="W960" s="60"/>
      <c r="X960" s="60"/>
      <c r="Y960" s="60"/>
      <c r="Z960" s="60"/>
    </row>
    <row r="961" spans="23:26">
      <c r="W961" s="60"/>
      <c r="X961" s="60"/>
      <c r="Y961" s="60"/>
      <c r="Z961" s="60"/>
    </row>
    <row r="962" spans="23:26">
      <c r="W962" s="60"/>
      <c r="X962" s="60"/>
      <c r="Y962" s="60"/>
      <c r="Z962" s="60"/>
    </row>
    <row r="963" spans="23:26">
      <c r="W963" s="60"/>
      <c r="X963" s="60"/>
      <c r="Y963" s="60"/>
      <c r="Z963" s="60"/>
    </row>
    <row r="964" spans="23:26">
      <c r="W964" s="359"/>
      <c r="X964" s="359"/>
      <c r="Y964" s="359"/>
      <c r="Z964" s="359"/>
    </row>
    <row r="965" spans="23:26">
      <c r="W965" s="359"/>
      <c r="X965" s="359"/>
      <c r="Y965" s="359"/>
      <c r="Z965" s="359"/>
    </row>
    <row r="966" spans="23:26">
      <c r="W966" s="359"/>
      <c r="X966" s="359"/>
      <c r="Y966" s="359"/>
      <c r="Z966" s="359"/>
    </row>
    <row r="967" spans="23:26">
      <c r="W967" s="359"/>
      <c r="X967" s="359"/>
      <c r="Y967" s="359"/>
      <c r="Z967" s="359"/>
    </row>
    <row r="968" spans="23:26">
      <c r="W968" s="359"/>
      <c r="X968" s="359"/>
      <c r="Y968" s="359"/>
      <c r="Z968" s="359"/>
    </row>
    <row r="969" spans="23:26">
      <c r="W969" s="359"/>
      <c r="X969" s="359"/>
      <c r="Y969" s="359"/>
      <c r="Z969" s="359"/>
    </row>
    <row r="970" spans="23:26">
      <c r="W970" s="359"/>
      <c r="X970" s="359"/>
      <c r="Y970" s="359"/>
      <c r="Z970" s="359"/>
    </row>
    <row r="971" spans="23:26">
      <c r="W971" s="60"/>
      <c r="X971" s="60"/>
      <c r="Y971" s="60"/>
      <c r="Z971" s="60"/>
    </row>
    <row r="972" spans="23:26">
      <c r="W972" s="60"/>
      <c r="X972" s="60"/>
      <c r="Y972" s="60"/>
      <c r="Z972" s="60"/>
    </row>
    <row r="973" spans="23:26">
      <c r="W973" s="60"/>
      <c r="X973" s="60"/>
      <c r="Y973" s="60"/>
      <c r="Z973" s="60"/>
    </row>
    <row r="974" spans="23:26">
      <c r="W974" s="60"/>
      <c r="X974" s="60"/>
      <c r="Y974" s="60"/>
      <c r="Z974" s="60"/>
    </row>
    <row r="975" spans="23:26">
      <c r="W975" s="60"/>
      <c r="X975" s="60"/>
      <c r="Y975" s="60"/>
      <c r="Z975" s="60"/>
    </row>
    <row r="976" spans="23:26">
      <c r="W976" s="60"/>
      <c r="X976" s="60"/>
      <c r="Y976" s="60"/>
      <c r="Z976" s="60"/>
    </row>
    <row r="977" spans="23:26">
      <c r="W977" s="60"/>
      <c r="X977" s="60"/>
      <c r="Y977" s="60"/>
      <c r="Z977" s="60"/>
    </row>
    <row r="978" spans="23:26">
      <c r="W978" s="60"/>
      <c r="X978" s="60"/>
      <c r="Y978" s="60"/>
      <c r="Z978" s="60"/>
    </row>
    <row r="979" spans="23:26">
      <c r="W979" s="60"/>
      <c r="X979" s="60"/>
      <c r="Y979" s="60"/>
      <c r="Z979" s="60"/>
    </row>
    <row r="980" spans="23:26">
      <c r="W980" s="60"/>
      <c r="X980" s="60"/>
      <c r="Y980" s="60"/>
      <c r="Z980" s="60"/>
    </row>
    <row r="981" spans="23:26">
      <c r="W981" s="60"/>
      <c r="X981" s="60"/>
      <c r="Y981" s="60"/>
      <c r="Z981" s="60"/>
    </row>
    <row r="982" spans="23:26">
      <c r="W982" s="60"/>
      <c r="X982" s="60"/>
      <c r="Y982" s="60"/>
      <c r="Z982" s="60"/>
    </row>
    <row r="983" spans="23:26">
      <c r="W983" s="60"/>
      <c r="X983" s="60"/>
      <c r="Y983" s="60"/>
      <c r="Z983" s="60"/>
    </row>
    <row r="984" spans="23:26">
      <c r="W984" s="60"/>
      <c r="X984" s="60"/>
      <c r="Y984" s="60"/>
      <c r="Z984" s="60"/>
    </row>
    <row r="985" spans="23:26">
      <c r="W985" s="60"/>
      <c r="X985" s="60"/>
      <c r="Y985" s="60"/>
      <c r="Z985" s="60"/>
    </row>
    <row r="986" spans="23:26">
      <c r="W986" s="60"/>
      <c r="X986" s="60"/>
      <c r="Y986" s="60"/>
      <c r="Z986" s="60"/>
    </row>
    <row r="987" spans="23:26">
      <c r="W987" s="60"/>
      <c r="X987" s="60"/>
      <c r="Y987" s="60"/>
      <c r="Z987" s="60"/>
    </row>
    <row r="988" spans="23:26">
      <c r="W988" s="60"/>
      <c r="X988" s="60"/>
      <c r="Y988" s="60"/>
      <c r="Z988" s="60"/>
    </row>
    <row r="989" spans="23:26">
      <c r="W989" s="60"/>
      <c r="X989" s="60"/>
      <c r="Y989" s="60"/>
      <c r="Z989" s="60"/>
    </row>
    <row r="990" spans="23:26">
      <c r="W990" s="60"/>
      <c r="X990" s="60"/>
      <c r="Y990" s="60"/>
      <c r="Z990" s="60"/>
    </row>
    <row r="991" spans="23:26">
      <c r="W991" s="60"/>
      <c r="X991" s="60"/>
      <c r="Y991" s="60"/>
      <c r="Z991" s="60"/>
    </row>
    <row r="992" spans="23:26">
      <c r="W992" s="60"/>
      <c r="X992" s="60"/>
      <c r="Y992" s="60"/>
      <c r="Z992" s="60"/>
    </row>
    <row r="993" spans="23:26">
      <c r="W993" s="60"/>
      <c r="X993" s="60"/>
      <c r="Y993" s="60"/>
      <c r="Z993" s="60"/>
    </row>
    <row r="994" spans="23:26">
      <c r="W994" s="60"/>
      <c r="X994" s="60"/>
      <c r="Y994" s="60"/>
      <c r="Z994" s="60"/>
    </row>
    <row r="995" spans="23:26">
      <c r="W995" s="60"/>
      <c r="X995" s="60"/>
      <c r="Y995" s="60"/>
      <c r="Z995" s="60"/>
    </row>
    <row r="996" spans="23:26">
      <c r="W996" s="60"/>
      <c r="X996" s="60"/>
      <c r="Y996" s="60"/>
      <c r="Z996" s="60"/>
    </row>
    <row r="997" spans="23:26">
      <c r="W997" s="60"/>
      <c r="X997" s="60"/>
      <c r="Y997" s="60"/>
      <c r="Z997" s="60"/>
    </row>
    <row r="998" spans="23:26">
      <c r="W998" s="60"/>
      <c r="X998" s="60"/>
      <c r="Y998" s="60"/>
      <c r="Z998" s="60"/>
    </row>
    <row r="999" spans="23:26">
      <c r="W999" s="60"/>
      <c r="X999" s="60"/>
      <c r="Y999" s="60"/>
      <c r="Z999" s="60"/>
    </row>
    <row r="1000" spans="23:26">
      <c r="W1000" s="60"/>
      <c r="X1000" s="60"/>
      <c r="Y1000" s="60"/>
      <c r="Z1000" s="60"/>
    </row>
    <row r="1001" spans="23:26">
      <c r="W1001" s="60"/>
      <c r="X1001" s="60"/>
      <c r="Y1001" s="60"/>
      <c r="Z1001" s="60"/>
    </row>
    <row r="1002" spans="23:26">
      <c r="W1002" s="118"/>
      <c r="X1002" s="118"/>
      <c r="Y1002" s="118"/>
      <c r="Z1002" s="118"/>
    </row>
    <row r="1003" spans="23:26">
      <c r="W1003" s="60"/>
      <c r="X1003" s="60"/>
      <c r="Y1003" s="60"/>
      <c r="Z1003" s="60"/>
    </row>
    <row r="1004" spans="23:26">
      <c r="W1004" s="60"/>
      <c r="X1004" s="60"/>
      <c r="Y1004" s="60"/>
      <c r="Z1004" s="60"/>
    </row>
    <row r="1005" spans="23:26">
      <c r="W1005" s="60"/>
      <c r="X1005" s="60"/>
      <c r="Y1005" s="60"/>
      <c r="Z1005" s="60"/>
    </row>
    <row r="1006" spans="23:26">
      <c r="W1006" s="60"/>
      <c r="X1006" s="60"/>
      <c r="Y1006" s="60"/>
      <c r="Z1006" s="60"/>
    </row>
    <row r="1007" spans="23:26">
      <c r="W1007" s="60"/>
      <c r="X1007" s="60"/>
      <c r="Y1007" s="60"/>
      <c r="Z1007" s="60"/>
    </row>
    <row r="1008" spans="23:26">
      <c r="W1008" s="60"/>
      <c r="X1008" s="60"/>
      <c r="Y1008" s="60"/>
      <c r="Z1008" s="60"/>
    </row>
    <row r="1009" spans="23:26">
      <c r="W1009" s="60"/>
      <c r="X1009" s="60"/>
      <c r="Y1009" s="60"/>
      <c r="Z1009" s="60"/>
    </row>
    <row r="1010" spans="23:26">
      <c r="W1010" s="60"/>
      <c r="X1010" s="60"/>
      <c r="Y1010" s="60"/>
      <c r="Z1010" s="60"/>
    </row>
    <row r="1011" spans="23:26">
      <c r="W1011" s="60"/>
      <c r="X1011" s="60"/>
      <c r="Y1011" s="60"/>
      <c r="Z1011" s="60"/>
    </row>
    <row r="1012" spans="23:26">
      <c r="W1012" s="60"/>
      <c r="X1012" s="60"/>
      <c r="Y1012" s="60"/>
      <c r="Z1012" s="60"/>
    </row>
    <row r="1013" spans="23:26">
      <c r="W1013" s="60"/>
      <c r="X1013" s="60"/>
      <c r="Y1013" s="60"/>
      <c r="Z1013" s="60"/>
    </row>
    <row r="1014" spans="23:26">
      <c r="W1014" s="60"/>
      <c r="X1014" s="60"/>
      <c r="Y1014" s="60"/>
      <c r="Z1014" s="60"/>
    </row>
    <row r="1015" spans="23:26">
      <c r="W1015" s="60"/>
      <c r="X1015" s="60"/>
      <c r="Y1015" s="60"/>
      <c r="Z1015" s="60"/>
    </row>
    <row r="1016" spans="23:26">
      <c r="W1016" s="60"/>
      <c r="X1016" s="60"/>
      <c r="Y1016" s="60"/>
      <c r="Z1016" s="60"/>
    </row>
    <row r="1017" spans="23:26">
      <c r="W1017" s="60"/>
      <c r="X1017" s="60"/>
      <c r="Y1017" s="60"/>
      <c r="Z1017" s="60"/>
    </row>
    <row r="1018" spans="23:26">
      <c r="W1018" s="60"/>
      <c r="X1018" s="60"/>
      <c r="Y1018" s="60"/>
      <c r="Z1018" s="60"/>
    </row>
    <row r="1019" spans="23:26">
      <c r="W1019" s="60"/>
      <c r="X1019" s="60"/>
      <c r="Y1019" s="60"/>
      <c r="Z1019" s="60"/>
    </row>
    <row r="1020" spans="23:26">
      <c r="W1020" s="60"/>
      <c r="X1020" s="60"/>
      <c r="Y1020" s="60"/>
      <c r="Z1020" s="60"/>
    </row>
    <row r="1021" spans="23:26">
      <c r="W1021" s="60"/>
      <c r="X1021" s="60"/>
      <c r="Y1021" s="60"/>
      <c r="Z1021" s="60"/>
    </row>
    <row r="1022" spans="23:26">
      <c r="W1022" s="60"/>
      <c r="X1022" s="60"/>
      <c r="Y1022" s="60"/>
      <c r="Z1022" s="60"/>
    </row>
    <row r="1023" spans="23:26">
      <c r="W1023" s="60"/>
      <c r="X1023" s="60"/>
      <c r="Y1023" s="60"/>
      <c r="Z1023" s="60"/>
    </row>
    <row r="1024" spans="23:26">
      <c r="W1024" s="60"/>
      <c r="X1024" s="60"/>
      <c r="Y1024" s="60"/>
      <c r="Z1024" s="60"/>
    </row>
    <row r="1025" spans="23:26">
      <c r="W1025" s="60"/>
      <c r="X1025" s="60"/>
      <c r="Y1025" s="60"/>
      <c r="Z1025" s="60"/>
    </row>
    <row r="1026" spans="23:26">
      <c r="W1026" s="60"/>
      <c r="X1026" s="60"/>
      <c r="Y1026" s="60"/>
      <c r="Z1026" s="60"/>
    </row>
    <row r="1027" spans="23:26">
      <c r="W1027" s="60"/>
      <c r="X1027" s="60"/>
      <c r="Y1027" s="60"/>
      <c r="Z1027" s="60"/>
    </row>
    <row r="1028" spans="23:26">
      <c r="W1028" s="60"/>
      <c r="X1028" s="60"/>
      <c r="Y1028" s="60"/>
      <c r="Z1028" s="60"/>
    </row>
    <row r="1029" spans="23:26">
      <c r="W1029" s="60"/>
      <c r="X1029" s="60"/>
      <c r="Y1029" s="60"/>
      <c r="Z1029" s="60"/>
    </row>
    <row r="1030" spans="23:26">
      <c r="W1030" s="60"/>
      <c r="X1030" s="60"/>
      <c r="Y1030" s="60"/>
      <c r="Z1030" s="60"/>
    </row>
    <row r="1031" spans="23:26">
      <c r="W1031" s="60"/>
      <c r="X1031" s="60"/>
      <c r="Y1031" s="60"/>
      <c r="Z1031" s="60"/>
    </row>
    <row r="1032" spans="23:26">
      <c r="W1032" s="60"/>
      <c r="X1032" s="60"/>
      <c r="Y1032" s="60"/>
      <c r="Z1032" s="60"/>
    </row>
    <row r="1033" spans="23:26">
      <c r="W1033" s="60"/>
      <c r="X1033" s="60"/>
      <c r="Y1033" s="60"/>
      <c r="Z1033" s="60"/>
    </row>
    <row r="1034" spans="23:26">
      <c r="W1034" s="60"/>
      <c r="X1034" s="60"/>
      <c r="Y1034" s="60"/>
      <c r="Z1034" s="60"/>
    </row>
    <row r="1035" spans="23:26">
      <c r="W1035" s="60"/>
      <c r="X1035" s="60"/>
      <c r="Y1035" s="60"/>
      <c r="Z1035" s="60"/>
    </row>
    <row r="1036" spans="23:26">
      <c r="W1036" s="60"/>
      <c r="X1036" s="60"/>
      <c r="Y1036" s="60"/>
      <c r="Z1036" s="60"/>
    </row>
    <row r="1037" spans="23:26">
      <c r="W1037" s="60"/>
      <c r="X1037" s="60"/>
      <c r="Y1037" s="60"/>
      <c r="Z1037" s="60"/>
    </row>
    <row r="1038" spans="23:26">
      <c r="W1038" s="60"/>
      <c r="X1038" s="60"/>
      <c r="Y1038" s="60"/>
      <c r="Z1038" s="60"/>
    </row>
    <row r="1039" spans="23:26">
      <c r="W1039" s="60"/>
      <c r="X1039" s="60"/>
      <c r="Y1039" s="60"/>
      <c r="Z1039" s="60"/>
    </row>
    <row r="1040" spans="23:26">
      <c r="W1040" s="60"/>
      <c r="X1040" s="60"/>
      <c r="Y1040" s="60"/>
      <c r="Z1040" s="60"/>
    </row>
    <row r="1041" spans="23:26">
      <c r="W1041" s="60"/>
      <c r="X1041" s="60"/>
      <c r="Y1041" s="60"/>
      <c r="Z1041" s="60"/>
    </row>
    <row r="1042" spans="23:26">
      <c r="W1042" s="60"/>
      <c r="X1042" s="60"/>
      <c r="Y1042" s="60"/>
      <c r="Z1042" s="60"/>
    </row>
    <row r="1043" spans="23:26">
      <c r="W1043" s="60"/>
      <c r="X1043" s="60"/>
      <c r="Y1043" s="60"/>
      <c r="Z1043" s="60"/>
    </row>
    <row r="1044" spans="23:26">
      <c r="W1044" s="60"/>
      <c r="X1044" s="60"/>
      <c r="Y1044" s="60"/>
      <c r="Z1044" s="60"/>
    </row>
    <row r="1045" spans="23:26">
      <c r="W1045" s="60"/>
      <c r="X1045" s="60"/>
      <c r="Y1045" s="60"/>
      <c r="Z1045" s="60"/>
    </row>
    <row r="1046" spans="23:26">
      <c r="W1046" s="60"/>
      <c r="X1046" s="60"/>
      <c r="Y1046" s="60"/>
      <c r="Z1046" s="60"/>
    </row>
    <row r="1047" spans="23:26">
      <c r="W1047" s="60"/>
      <c r="X1047" s="60"/>
      <c r="Y1047" s="60"/>
      <c r="Z1047" s="60"/>
    </row>
    <row r="1048" spans="23:26">
      <c r="W1048" s="60"/>
      <c r="X1048" s="60"/>
      <c r="Y1048" s="60"/>
      <c r="Z1048" s="60"/>
    </row>
    <row r="1049" spans="23:26">
      <c r="W1049" s="60"/>
      <c r="X1049" s="60"/>
      <c r="Y1049" s="60"/>
      <c r="Z1049" s="60"/>
    </row>
    <row r="1050" spans="23:26">
      <c r="W1050" s="60"/>
      <c r="X1050" s="60"/>
      <c r="Y1050" s="60"/>
      <c r="Z1050" s="60"/>
    </row>
    <row r="1051" spans="23:26">
      <c r="W1051" s="60"/>
      <c r="X1051" s="60"/>
      <c r="Y1051" s="60"/>
      <c r="Z1051" s="60"/>
    </row>
    <row r="1052" spans="23:26">
      <c r="W1052" s="60"/>
      <c r="X1052" s="60"/>
      <c r="Y1052" s="60"/>
      <c r="Z1052" s="60"/>
    </row>
    <row r="1053" spans="23:26">
      <c r="W1053" s="60"/>
      <c r="X1053" s="60"/>
      <c r="Y1053" s="60"/>
      <c r="Z1053" s="60"/>
    </row>
    <row r="1054" spans="23:26">
      <c r="W1054" s="60"/>
      <c r="X1054" s="60"/>
      <c r="Y1054" s="60"/>
      <c r="Z1054" s="60"/>
    </row>
    <row r="1055" spans="23:26">
      <c r="W1055" s="60"/>
      <c r="X1055" s="60"/>
      <c r="Y1055" s="60"/>
      <c r="Z1055" s="60"/>
    </row>
    <row r="1056" spans="23:26">
      <c r="W1056" s="60"/>
      <c r="X1056" s="60"/>
      <c r="Y1056" s="60"/>
      <c r="Z1056" s="60"/>
    </row>
    <row r="1057" spans="23:26">
      <c r="W1057" s="60"/>
      <c r="X1057" s="60"/>
      <c r="Y1057" s="60"/>
      <c r="Z1057" s="60"/>
    </row>
    <row r="1058" spans="23:26">
      <c r="W1058" s="60"/>
      <c r="X1058" s="60"/>
      <c r="Y1058" s="60"/>
      <c r="Z1058" s="60"/>
    </row>
    <row r="1059" spans="23:26">
      <c r="W1059" s="60"/>
      <c r="X1059" s="60"/>
      <c r="Y1059" s="60"/>
      <c r="Z1059" s="60"/>
    </row>
    <row r="1060" spans="23:26">
      <c r="W1060" s="60"/>
      <c r="X1060" s="60"/>
      <c r="Y1060" s="60"/>
      <c r="Z1060" s="60"/>
    </row>
    <row r="1061" spans="23:26">
      <c r="W1061" s="60"/>
      <c r="X1061" s="60"/>
      <c r="Y1061" s="60"/>
      <c r="Z1061" s="60"/>
    </row>
    <row r="1062" spans="23:26">
      <c r="W1062" s="60"/>
      <c r="X1062" s="60"/>
      <c r="Y1062" s="60"/>
      <c r="Z1062" s="60"/>
    </row>
    <row r="1063" spans="23:26">
      <c r="W1063" s="60"/>
      <c r="X1063" s="60"/>
      <c r="Y1063" s="60"/>
      <c r="Z1063" s="60"/>
    </row>
    <row r="1064" spans="23:26">
      <c r="W1064" s="60"/>
      <c r="X1064" s="60"/>
      <c r="Y1064" s="60"/>
      <c r="Z1064" s="60"/>
    </row>
    <row r="1065" spans="23:26">
      <c r="W1065" s="60"/>
      <c r="X1065" s="60"/>
      <c r="Y1065" s="60"/>
      <c r="Z1065" s="60"/>
    </row>
    <row r="1066" spans="23:26">
      <c r="W1066" s="60"/>
      <c r="X1066" s="60"/>
      <c r="Y1066" s="60"/>
      <c r="Z1066" s="60"/>
    </row>
    <row r="1067" spans="23:26">
      <c r="W1067" s="60"/>
      <c r="X1067" s="60"/>
      <c r="Y1067" s="60"/>
      <c r="Z1067" s="60"/>
    </row>
    <row r="1068" spans="23:26">
      <c r="W1068" s="60"/>
      <c r="X1068" s="60"/>
      <c r="Y1068" s="60"/>
      <c r="Z1068" s="60"/>
    </row>
    <row r="1069" spans="23:26">
      <c r="W1069" s="60"/>
      <c r="X1069" s="60"/>
      <c r="Y1069" s="60"/>
      <c r="Z1069" s="60"/>
    </row>
    <row r="1070" spans="23:26">
      <c r="W1070" s="60"/>
      <c r="X1070" s="60"/>
      <c r="Y1070" s="60"/>
      <c r="Z1070" s="60"/>
    </row>
    <row r="1071" spans="23:26">
      <c r="W1071" s="60"/>
      <c r="X1071" s="60"/>
      <c r="Y1071" s="60"/>
      <c r="Z1071" s="60"/>
    </row>
    <row r="1072" spans="23:26">
      <c r="W1072" s="60"/>
      <c r="X1072" s="60"/>
      <c r="Y1072" s="60"/>
      <c r="Z1072" s="60"/>
    </row>
    <row r="1073" spans="23:26">
      <c r="W1073" s="60"/>
      <c r="X1073" s="60"/>
      <c r="Y1073" s="60"/>
      <c r="Z1073" s="60"/>
    </row>
    <row r="1074" spans="23:26">
      <c r="W1074" s="60"/>
      <c r="X1074" s="60"/>
      <c r="Y1074" s="60"/>
      <c r="Z1074" s="60"/>
    </row>
    <row r="1075" spans="23:26">
      <c r="W1075" s="60"/>
      <c r="X1075" s="60"/>
      <c r="Y1075" s="60"/>
      <c r="Z1075" s="60"/>
    </row>
    <row r="1076" spans="23:26">
      <c r="W1076" s="60"/>
      <c r="X1076" s="60"/>
      <c r="Y1076" s="60"/>
      <c r="Z1076" s="60"/>
    </row>
    <row r="1077" spans="23:26">
      <c r="W1077" s="60"/>
      <c r="X1077" s="60"/>
      <c r="Y1077" s="60"/>
      <c r="Z1077" s="60"/>
    </row>
    <row r="1078" spans="23:26">
      <c r="W1078" s="60"/>
      <c r="X1078" s="60"/>
      <c r="Y1078" s="60"/>
      <c r="Z1078" s="60"/>
    </row>
    <row r="1079" spans="23:26">
      <c r="W1079" s="60"/>
      <c r="X1079" s="60"/>
      <c r="Y1079" s="60"/>
      <c r="Z1079" s="60"/>
    </row>
    <row r="1080" spans="23:26">
      <c r="W1080" s="60"/>
      <c r="X1080" s="60"/>
      <c r="Y1080" s="60"/>
      <c r="Z1080" s="60"/>
    </row>
    <row r="1081" spans="23:26">
      <c r="W1081" s="60"/>
      <c r="X1081" s="60"/>
      <c r="Y1081" s="60"/>
      <c r="Z1081" s="60"/>
    </row>
    <row r="1082" spans="23:26">
      <c r="W1082" s="60"/>
      <c r="X1082" s="60"/>
      <c r="Y1082" s="60"/>
      <c r="Z1082" s="60"/>
    </row>
    <row r="1083" spans="23:26">
      <c r="W1083" s="60"/>
      <c r="X1083" s="60"/>
      <c r="Y1083" s="60"/>
      <c r="Z1083" s="60"/>
    </row>
    <row r="1084" spans="23:26">
      <c r="W1084" s="60"/>
      <c r="X1084" s="60"/>
      <c r="Y1084" s="60"/>
      <c r="Z1084" s="60"/>
    </row>
    <row r="1085" spans="23:26">
      <c r="W1085" s="60"/>
      <c r="X1085" s="60"/>
      <c r="Y1085" s="60"/>
      <c r="Z1085" s="60"/>
    </row>
    <row r="1086" spans="23:26">
      <c r="W1086" s="118"/>
      <c r="X1086" s="118"/>
      <c r="Y1086" s="118"/>
      <c r="Z1086" s="118"/>
    </row>
    <row r="1087" spans="23:26">
      <c r="W1087" s="118"/>
      <c r="X1087" s="118"/>
      <c r="Y1087" s="118"/>
      <c r="Z1087" s="118"/>
    </row>
    <row r="1088" spans="23:26">
      <c r="W1088" s="118"/>
      <c r="X1088" s="118"/>
      <c r="Y1088" s="118"/>
      <c r="Z1088" s="118"/>
    </row>
    <row r="1089" spans="23:26">
      <c r="W1089" s="118"/>
      <c r="X1089" s="118"/>
      <c r="Y1089" s="118"/>
      <c r="Z1089" s="118"/>
    </row>
    <row r="1090" spans="23:26">
      <c r="W1090" s="118"/>
      <c r="X1090" s="118"/>
      <c r="Y1090" s="118"/>
      <c r="Z1090" s="118"/>
    </row>
    <row r="1091" spans="23:26">
      <c r="W1091" s="118"/>
      <c r="X1091" s="118"/>
      <c r="Y1091" s="118"/>
      <c r="Z1091" s="118"/>
    </row>
    <row r="1092" spans="23:26">
      <c r="W1092" s="118"/>
      <c r="X1092" s="118"/>
      <c r="Y1092" s="118"/>
      <c r="Z1092" s="118"/>
    </row>
    <row r="1093" spans="23:26">
      <c r="W1093" s="118"/>
      <c r="X1093" s="118"/>
      <c r="Y1093" s="118"/>
      <c r="Z1093" s="118"/>
    </row>
    <row r="1094" spans="23:26">
      <c r="W1094" s="118"/>
      <c r="X1094" s="118"/>
      <c r="Y1094" s="118"/>
      <c r="Z1094" s="118"/>
    </row>
    <row r="1095" spans="23:26">
      <c r="W1095" s="118"/>
      <c r="X1095" s="118"/>
      <c r="Y1095" s="118"/>
      <c r="Z1095" s="118"/>
    </row>
    <row r="1096" spans="23:26">
      <c r="W1096" s="118"/>
      <c r="X1096" s="118"/>
      <c r="Y1096" s="118"/>
      <c r="Z1096" s="118"/>
    </row>
    <row r="1097" spans="23:26">
      <c r="W1097" s="118"/>
      <c r="X1097" s="118"/>
      <c r="Y1097" s="118"/>
      <c r="Z1097" s="118"/>
    </row>
    <row r="1098" spans="23:26">
      <c r="W1098" s="118"/>
      <c r="X1098" s="118"/>
      <c r="Y1098" s="118"/>
      <c r="Z1098" s="118"/>
    </row>
    <row r="1099" spans="23:26">
      <c r="W1099" s="118"/>
      <c r="X1099" s="118"/>
      <c r="Y1099" s="118"/>
      <c r="Z1099" s="118"/>
    </row>
    <row r="1100" spans="23:26">
      <c r="W1100" s="118"/>
      <c r="X1100" s="118"/>
      <c r="Y1100" s="118"/>
      <c r="Z1100" s="118"/>
    </row>
    <row r="1101" spans="23:26">
      <c r="W1101" s="118"/>
      <c r="X1101" s="118"/>
      <c r="Y1101" s="118"/>
      <c r="Z1101" s="118"/>
    </row>
    <row r="1102" spans="23:26">
      <c r="W1102" s="118"/>
      <c r="X1102" s="118"/>
      <c r="Y1102" s="118"/>
      <c r="Z1102" s="118"/>
    </row>
    <row r="1103" spans="23:26">
      <c r="W1103" s="118"/>
      <c r="X1103" s="118"/>
      <c r="Y1103" s="118"/>
      <c r="Z1103" s="118"/>
    </row>
    <row r="1104" spans="23:26">
      <c r="W1104" s="118"/>
      <c r="X1104" s="118"/>
      <c r="Y1104" s="118"/>
      <c r="Z1104" s="118"/>
    </row>
    <row r="1105" spans="23:26">
      <c r="W1105" s="118"/>
      <c r="X1105" s="118"/>
      <c r="Y1105" s="118"/>
      <c r="Z1105" s="118"/>
    </row>
    <row r="1106" spans="23:26">
      <c r="W1106" s="118"/>
      <c r="X1106" s="118"/>
      <c r="Y1106" s="118"/>
      <c r="Z1106" s="118"/>
    </row>
    <row r="1107" spans="23:26">
      <c r="W1107" s="118"/>
      <c r="X1107" s="118"/>
      <c r="Y1107" s="118"/>
      <c r="Z1107" s="118"/>
    </row>
    <row r="1108" spans="23:26">
      <c r="W1108" s="118"/>
      <c r="X1108" s="118"/>
      <c r="Y1108" s="118"/>
      <c r="Z1108" s="118"/>
    </row>
    <row r="1109" spans="23:26">
      <c r="W1109" s="118"/>
      <c r="X1109" s="118"/>
      <c r="Y1109" s="118"/>
      <c r="Z1109" s="118"/>
    </row>
    <row r="1110" spans="23:26">
      <c r="W1110" s="118"/>
      <c r="X1110" s="118"/>
      <c r="Y1110" s="118"/>
      <c r="Z1110" s="118"/>
    </row>
    <row r="1111" spans="23:26">
      <c r="W1111" s="118"/>
      <c r="X1111" s="118"/>
      <c r="Y1111" s="118"/>
      <c r="Z1111" s="118"/>
    </row>
    <row r="1112" spans="23:26">
      <c r="W1112" s="118"/>
      <c r="X1112" s="118"/>
      <c r="Y1112" s="118"/>
      <c r="Z1112" s="118"/>
    </row>
    <row r="1113" spans="23:26">
      <c r="W1113" s="118"/>
      <c r="X1113" s="118"/>
      <c r="Y1113" s="118"/>
      <c r="Z1113" s="118"/>
    </row>
    <row r="1114" spans="23:26">
      <c r="W1114" s="118"/>
      <c r="X1114" s="118"/>
      <c r="Y1114" s="118"/>
      <c r="Z1114" s="118"/>
    </row>
    <row r="1115" spans="23:26">
      <c r="W1115" s="118"/>
      <c r="X1115" s="118"/>
      <c r="Y1115" s="118"/>
      <c r="Z1115" s="118"/>
    </row>
    <row r="1116" spans="23:26">
      <c r="W1116" s="118"/>
      <c r="X1116" s="118"/>
      <c r="Y1116" s="118"/>
      <c r="Z1116" s="118"/>
    </row>
    <row r="1117" spans="23:26">
      <c r="W1117" s="118"/>
      <c r="X1117" s="118"/>
      <c r="Y1117" s="118"/>
      <c r="Z1117" s="118"/>
    </row>
    <row r="1118" spans="23:26">
      <c r="W1118" s="118"/>
      <c r="X1118" s="118"/>
      <c r="Y1118" s="118"/>
      <c r="Z1118" s="118"/>
    </row>
    <row r="1119" spans="23:26">
      <c r="W1119" s="118"/>
      <c r="X1119" s="118"/>
      <c r="Y1119" s="118"/>
      <c r="Z1119" s="118"/>
    </row>
    <row r="1120" spans="23:26">
      <c r="W1120" s="118"/>
      <c r="X1120" s="118"/>
      <c r="Y1120" s="118"/>
      <c r="Z1120" s="118"/>
    </row>
    <row r="1121" spans="23:26">
      <c r="W1121" s="118"/>
      <c r="X1121" s="118"/>
      <c r="Y1121" s="118"/>
      <c r="Z1121" s="118"/>
    </row>
    <row r="1122" spans="23:26">
      <c r="W1122" s="118"/>
      <c r="X1122" s="118"/>
      <c r="Y1122" s="118"/>
      <c r="Z1122" s="118"/>
    </row>
    <row r="1123" spans="23:26">
      <c r="W1123" s="118"/>
      <c r="X1123" s="118"/>
      <c r="Y1123" s="118"/>
      <c r="Z1123" s="118"/>
    </row>
    <row r="1124" spans="23:26">
      <c r="W1124" s="118"/>
      <c r="X1124" s="118"/>
      <c r="Y1124" s="118"/>
      <c r="Z1124" s="118"/>
    </row>
    <row r="1125" spans="23:26">
      <c r="W1125" s="118"/>
      <c r="X1125" s="118"/>
      <c r="Y1125" s="118"/>
      <c r="Z1125" s="118"/>
    </row>
    <row r="1126" spans="23:26">
      <c r="W1126" s="118"/>
      <c r="X1126" s="118"/>
      <c r="Y1126" s="118"/>
      <c r="Z1126" s="118"/>
    </row>
    <row r="1127" spans="23:26">
      <c r="W1127" s="118"/>
      <c r="X1127" s="118"/>
      <c r="Y1127" s="118"/>
      <c r="Z1127" s="118"/>
    </row>
    <row r="1128" spans="23:26">
      <c r="W1128" s="118"/>
      <c r="X1128" s="118"/>
      <c r="Y1128" s="118"/>
      <c r="Z1128" s="118"/>
    </row>
    <row r="1129" spans="23:26">
      <c r="W1129" s="118"/>
      <c r="X1129" s="118"/>
      <c r="Y1129" s="118"/>
      <c r="Z1129" s="118"/>
    </row>
    <row r="1130" spans="23:26">
      <c r="W1130" s="118"/>
      <c r="X1130" s="118"/>
      <c r="Y1130" s="118"/>
      <c r="Z1130" s="118"/>
    </row>
    <row r="1131" spans="23:26">
      <c r="W1131" s="118"/>
      <c r="X1131" s="118"/>
      <c r="Y1131" s="118"/>
      <c r="Z1131" s="118"/>
    </row>
    <row r="1132" spans="23:26">
      <c r="W1132" s="118"/>
      <c r="X1132" s="118"/>
      <c r="Y1132" s="118"/>
      <c r="Z1132" s="118"/>
    </row>
    <row r="1133" spans="23:26">
      <c r="W1133" s="118"/>
      <c r="X1133" s="118"/>
      <c r="Y1133" s="118"/>
      <c r="Z1133" s="118"/>
    </row>
    <row r="1134" spans="23:26">
      <c r="W1134" s="118"/>
      <c r="X1134" s="118"/>
      <c r="Y1134" s="118"/>
      <c r="Z1134" s="118"/>
    </row>
    <row r="1135" spans="23:26">
      <c r="W1135" s="118"/>
      <c r="X1135" s="118"/>
      <c r="Y1135" s="118"/>
      <c r="Z1135" s="118"/>
    </row>
    <row r="1136" spans="23:26">
      <c r="W1136" s="118"/>
      <c r="X1136" s="118"/>
      <c r="Y1136" s="118"/>
      <c r="Z1136" s="118"/>
    </row>
    <row r="1137" spans="23:26">
      <c r="W1137" s="118"/>
      <c r="X1137" s="118"/>
      <c r="Y1137" s="118"/>
      <c r="Z1137" s="118"/>
    </row>
    <row r="1138" spans="23:26">
      <c r="W1138" s="118"/>
      <c r="X1138" s="118"/>
      <c r="Y1138" s="118"/>
      <c r="Z1138" s="118"/>
    </row>
    <row r="1139" spans="23:26">
      <c r="W1139" s="118"/>
      <c r="X1139" s="118"/>
      <c r="Y1139" s="118"/>
      <c r="Z1139" s="118"/>
    </row>
    <row r="1140" spans="23:26">
      <c r="W1140" s="118"/>
      <c r="X1140" s="118"/>
      <c r="Y1140" s="118"/>
      <c r="Z1140" s="118"/>
    </row>
    <row r="1141" spans="23:26">
      <c r="W1141" s="118"/>
      <c r="X1141" s="118"/>
      <c r="Y1141" s="118"/>
      <c r="Z1141" s="118"/>
    </row>
    <row r="1142" spans="23:26">
      <c r="W1142" s="118"/>
      <c r="X1142" s="118"/>
      <c r="Y1142" s="118"/>
      <c r="Z1142" s="118"/>
    </row>
    <row r="1143" spans="23:26">
      <c r="W1143" s="118"/>
      <c r="X1143" s="118"/>
      <c r="Y1143" s="118"/>
      <c r="Z1143" s="118"/>
    </row>
    <row r="1144" spans="23:26">
      <c r="W1144" s="118"/>
      <c r="X1144" s="118"/>
      <c r="Y1144" s="118"/>
      <c r="Z1144" s="118"/>
    </row>
    <row r="1145" spans="23:26">
      <c r="W1145" s="118"/>
      <c r="X1145" s="118"/>
      <c r="Y1145" s="118"/>
      <c r="Z1145" s="118"/>
    </row>
    <row r="1146" spans="23:26">
      <c r="W1146" s="118"/>
      <c r="X1146" s="118"/>
      <c r="Y1146" s="118"/>
      <c r="Z1146" s="118"/>
    </row>
    <row r="1147" spans="23:26">
      <c r="W1147" s="118"/>
      <c r="X1147" s="118"/>
      <c r="Y1147" s="118"/>
      <c r="Z1147" s="118"/>
    </row>
    <row r="1148" spans="23:26">
      <c r="W1148" s="118"/>
      <c r="X1148" s="118"/>
      <c r="Y1148" s="118"/>
      <c r="Z1148" s="118"/>
    </row>
    <row r="1149" spans="23:26">
      <c r="W1149" s="118"/>
      <c r="X1149" s="118"/>
      <c r="Y1149" s="118"/>
      <c r="Z1149" s="118"/>
    </row>
    <row r="1150" spans="23:26">
      <c r="W1150" s="118"/>
      <c r="X1150" s="118"/>
      <c r="Y1150" s="118"/>
      <c r="Z1150" s="118"/>
    </row>
    <row r="1151" spans="23:26">
      <c r="W1151" s="118"/>
      <c r="X1151" s="118"/>
      <c r="Y1151" s="118"/>
      <c r="Z1151" s="118"/>
    </row>
    <row r="1152" spans="23:26">
      <c r="W1152" s="118"/>
      <c r="X1152" s="118"/>
      <c r="Y1152" s="118"/>
      <c r="Z1152" s="118"/>
    </row>
    <row r="1153" spans="23:26">
      <c r="W1153" s="118"/>
      <c r="X1153" s="118"/>
      <c r="Y1153" s="118"/>
      <c r="Z1153" s="118"/>
    </row>
    <row r="1154" spans="23:26">
      <c r="W1154" s="118"/>
      <c r="X1154" s="118"/>
      <c r="Y1154" s="118"/>
      <c r="Z1154" s="118"/>
    </row>
    <row r="1155" spans="23:26">
      <c r="W1155" s="118"/>
      <c r="X1155" s="118"/>
      <c r="Y1155" s="118"/>
      <c r="Z1155" s="118"/>
    </row>
    <row r="1156" spans="23:26">
      <c r="W1156" s="118"/>
      <c r="X1156" s="118"/>
      <c r="Y1156" s="118"/>
      <c r="Z1156" s="118"/>
    </row>
    <row r="1157" spans="23:26">
      <c r="W1157" s="118"/>
      <c r="X1157" s="118"/>
      <c r="Y1157" s="118"/>
      <c r="Z1157" s="118"/>
    </row>
    <row r="1158" spans="23:26">
      <c r="W1158" s="118"/>
      <c r="X1158" s="118"/>
      <c r="Y1158" s="118"/>
      <c r="Z1158" s="118"/>
    </row>
    <row r="1159" spans="23:26">
      <c r="W1159" s="118"/>
      <c r="X1159" s="118"/>
      <c r="Y1159" s="118"/>
      <c r="Z1159" s="118"/>
    </row>
    <row r="1160" spans="23:26">
      <c r="W1160" s="118"/>
      <c r="X1160" s="118"/>
      <c r="Y1160" s="118"/>
      <c r="Z1160" s="118"/>
    </row>
    <row r="1161" spans="23:26">
      <c r="W1161" s="118"/>
      <c r="X1161" s="118"/>
      <c r="Y1161" s="118"/>
      <c r="Z1161" s="118"/>
    </row>
    <row r="1162" spans="23:26">
      <c r="W1162" s="118"/>
      <c r="X1162" s="118"/>
      <c r="Y1162" s="118"/>
      <c r="Z1162" s="118"/>
    </row>
    <row r="1163" spans="23:26">
      <c r="W1163" s="60"/>
      <c r="X1163" s="60"/>
      <c r="Y1163" s="60"/>
      <c r="Z1163" s="60"/>
    </row>
    <row r="1164" spans="23:26">
      <c r="W1164" s="60"/>
      <c r="X1164" s="60"/>
      <c r="Y1164" s="60"/>
      <c r="Z1164" s="60"/>
    </row>
    <row r="1165" spans="23:26">
      <c r="W1165" s="60"/>
      <c r="X1165" s="60"/>
      <c r="Y1165" s="60"/>
      <c r="Z1165" s="60"/>
    </row>
    <row r="1166" spans="23:26">
      <c r="W1166" s="60"/>
      <c r="X1166" s="60"/>
      <c r="Y1166" s="60"/>
      <c r="Z1166" s="60"/>
    </row>
    <row r="1167" spans="23:26">
      <c r="W1167" s="60"/>
      <c r="X1167" s="60"/>
      <c r="Y1167" s="60"/>
      <c r="Z1167" s="60"/>
    </row>
    <row r="1168" spans="23:26">
      <c r="W1168" s="60"/>
      <c r="X1168" s="60"/>
      <c r="Y1168" s="60"/>
      <c r="Z1168" s="60"/>
    </row>
    <row r="1169" spans="23:26">
      <c r="W1169" s="60"/>
      <c r="X1169" s="60"/>
      <c r="Y1169" s="60"/>
      <c r="Z1169" s="60"/>
    </row>
    <row r="1170" spans="23:26">
      <c r="W1170" s="60"/>
      <c r="X1170" s="60"/>
      <c r="Y1170" s="60"/>
      <c r="Z1170" s="60"/>
    </row>
    <row r="1171" spans="23:26">
      <c r="W1171" s="60"/>
      <c r="X1171" s="60"/>
      <c r="Y1171" s="60"/>
      <c r="Z1171" s="60"/>
    </row>
    <row r="1172" spans="23:26">
      <c r="W1172" s="60"/>
      <c r="X1172" s="60"/>
      <c r="Y1172" s="60"/>
      <c r="Z1172" s="60"/>
    </row>
    <row r="1173" spans="23:26">
      <c r="W1173" s="60"/>
      <c r="X1173" s="60"/>
      <c r="Y1173" s="60"/>
      <c r="Z1173" s="60"/>
    </row>
    <row r="1174" spans="23:26">
      <c r="W1174" s="60"/>
      <c r="X1174" s="60"/>
      <c r="Y1174" s="60"/>
      <c r="Z1174" s="60"/>
    </row>
    <row r="1175" spans="23:26">
      <c r="W1175" s="60"/>
      <c r="X1175" s="60"/>
      <c r="Y1175" s="60"/>
      <c r="Z1175" s="60"/>
    </row>
    <row r="1176" spans="23:26">
      <c r="W1176" s="60"/>
      <c r="X1176" s="60"/>
      <c r="Y1176" s="60"/>
      <c r="Z1176" s="60"/>
    </row>
    <row r="1177" spans="23:26">
      <c r="W1177" s="60"/>
      <c r="X1177" s="60"/>
      <c r="Y1177" s="60"/>
      <c r="Z1177" s="60"/>
    </row>
    <row r="1178" spans="23:26">
      <c r="W1178" s="60"/>
      <c r="X1178" s="60"/>
      <c r="Y1178" s="60"/>
      <c r="Z1178" s="60"/>
    </row>
    <row r="1179" spans="23:26">
      <c r="W1179" s="60"/>
      <c r="X1179" s="60"/>
      <c r="Y1179" s="60"/>
      <c r="Z1179" s="60"/>
    </row>
    <row r="1180" spans="23:26">
      <c r="W1180" s="60"/>
      <c r="X1180" s="60"/>
      <c r="Y1180" s="60"/>
      <c r="Z1180" s="60"/>
    </row>
    <row r="1181" spans="23:26">
      <c r="W1181" s="60"/>
      <c r="X1181" s="60"/>
      <c r="Y1181" s="60"/>
      <c r="Z1181" s="60"/>
    </row>
    <row r="1182" spans="23:26">
      <c r="W1182" s="60"/>
      <c r="X1182" s="60"/>
      <c r="Y1182" s="60"/>
      <c r="Z1182" s="60"/>
    </row>
    <row r="1183" spans="23:26">
      <c r="W1183" s="60"/>
      <c r="X1183" s="60"/>
      <c r="Y1183" s="60"/>
      <c r="Z1183" s="60"/>
    </row>
    <row r="1184" spans="23:26">
      <c r="W1184" s="60"/>
      <c r="X1184" s="60"/>
      <c r="Y1184" s="60"/>
      <c r="Z1184" s="60"/>
    </row>
    <row r="1185" spans="23:26">
      <c r="W1185" s="60"/>
      <c r="X1185" s="60"/>
      <c r="Y1185" s="60"/>
      <c r="Z1185" s="60"/>
    </row>
    <row r="1186" spans="23:26">
      <c r="W1186" s="60"/>
      <c r="X1186" s="60"/>
      <c r="Y1186" s="60"/>
      <c r="Z1186" s="60"/>
    </row>
    <row r="1187" spans="23:26">
      <c r="W1187" s="60"/>
      <c r="X1187" s="60"/>
      <c r="Y1187" s="60"/>
      <c r="Z1187" s="60"/>
    </row>
    <row r="1188" spans="23:26">
      <c r="W1188" s="60"/>
      <c r="X1188" s="60"/>
      <c r="Y1188" s="60"/>
      <c r="Z1188" s="60"/>
    </row>
    <row r="1189" spans="23:26">
      <c r="W1189" s="60"/>
      <c r="X1189" s="60"/>
      <c r="Y1189" s="60"/>
      <c r="Z1189" s="60"/>
    </row>
    <row r="1190" spans="23:26">
      <c r="W1190" s="60"/>
      <c r="X1190" s="60"/>
      <c r="Y1190" s="60"/>
      <c r="Z1190" s="60"/>
    </row>
    <row r="1191" spans="23:26">
      <c r="W1191" s="60"/>
      <c r="X1191" s="60"/>
      <c r="Y1191" s="60"/>
      <c r="Z1191" s="60"/>
    </row>
    <row r="1192" spans="23:26">
      <c r="W1192" s="60"/>
      <c r="X1192" s="60"/>
      <c r="Y1192" s="60"/>
      <c r="Z1192" s="60"/>
    </row>
    <row r="1193" spans="23:26">
      <c r="W1193" s="60"/>
      <c r="X1193" s="60"/>
      <c r="Y1193" s="60"/>
      <c r="Z1193" s="60"/>
    </row>
    <row r="1194" spans="23:26">
      <c r="W1194" s="60"/>
      <c r="X1194" s="60"/>
      <c r="Y1194" s="60"/>
      <c r="Z1194" s="60"/>
    </row>
    <row r="1195" spans="23:26">
      <c r="W1195" s="60"/>
      <c r="X1195" s="60"/>
      <c r="Y1195" s="60"/>
      <c r="Z1195" s="60"/>
    </row>
    <row r="1196" spans="23:26">
      <c r="W1196" s="60"/>
      <c r="X1196" s="60"/>
      <c r="Y1196" s="60"/>
      <c r="Z1196" s="60"/>
    </row>
    <row r="1197" spans="23:26">
      <c r="W1197" s="60"/>
      <c r="X1197" s="60"/>
      <c r="Y1197" s="60"/>
      <c r="Z1197" s="60"/>
    </row>
    <row r="1198" spans="23:26">
      <c r="W1198" s="60"/>
      <c r="X1198" s="60"/>
      <c r="Y1198" s="60"/>
      <c r="Z1198" s="60"/>
    </row>
    <row r="1199" spans="23:26">
      <c r="W1199" s="60"/>
      <c r="X1199" s="60"/>
      <c r="Y1199" s="60"/>
      <c r="Z1199" s="60"/>
    </row>
    <row r="1200" spans="23:26">
      <c r="W1200" s="60"/>
      <c r="X1200" s="60"/>
      <c r="Y1200" s="60"/>
      <c r="Z1200" s="60"/>
    </row>
    <row r="1201" spans="23:26">
      <c r="W1201" s="60"/>
      <c r="X1201" s="60"/>
      <c r="Y1201" s="60"/>
      <c r="Z1201" s="60"/>
    </row>
    <row r="1202" spans="23:26">
      <c r="W1202" s="60"/>
      <c r="X1202" s="60"/>
      <c r="Y1202" s="60"/>
      <c r="Z1202" s="60"/>
    </row>
    <row r="1203" spans="23:26">
      <c r="W1203" s="60"/>
      <c r="X1203" s="60"/>
      <c r="Y1203" s="60"/>
      <c r="Z1203" s="60"/>
    </row>
    <row r="1204" spans="23:26">
      <c r="W1204" s="60"/>
      <c r="X1204" s="60"/>
      <c r="Y1204" s="60"/>
      <c r="Z1204" s="60"/>
    </row>
    <row r="1205" spans="23:26">
      <c r="W1205" s="60"/>
      <c r="X1205" s="60"/>
      <c r="Y1205" s="60"/>
      <c r="Z1205" s="60"/>
    </row>
    <row r="1206" spans="23:26">
      <c r="W1206" s="60"/>
      <c r="X1206" s="60"/>
      <c r="Y1206" s="60"/>
      <c r="Z1206" s="60"/>
    </row>
    <row r="1207" spans="23:26">
      <c r="W1207" s="60"/>
      <c r="X1207" s="60"/>
      <c r="Y1207" s="60"/>
      <c r="Z1207" s="60"/>
    </row>
    <row r="1208" spans="23:26">
      <c r="W1208" s="60"/>
      <c r="X1208" s="60"/>
      <c r="Y1208" s="60"/>
      <c r="Z1208" s="60"/>
    </row>
    <row r="1209" spans="23:26">
      <c r="W1209" s="60"/>
      <c r="X1209" s="60"/>
      <c r="Y1209" s="60"/>
      <c r="Z1209" s="60"/>
    </row>
    <row r="1210" spans="23:26">
      <c r="W1210" s="60"/>
      <c r="X1210" s="60"/>
      <c r="Y1210" s="60"/>
      <c r="Z1210" s="60"/>
    </row>
    <row r="1211" spans="23:26">
      <c r="W1211" s="60"/>
      <c r="X1211" s="60"/>
      <c r="Y1211" s="60"/>
      <c r="Z1211" s="60"/>
    </row>
    <row r="1212" spans="23:26">
      <c r="W1212" s="60"/>
      <c r="X1212" s="60"/>
      <c r="Y1212" s="60"/>
      <c r="Z1212" s="60"/>
    </row>
    <row r="1213" spans="23:26">
      <c r="W1213" s="60"/>
      <c r="X1213" s="60"/>
      <c r="Y1213" s="60"/>
      <c r="Z1213" s="60"/>
    </row>
    <row r="1214" spans="23:26">
      <c r="W1214" s="60"/>
      <c r="X1214" s="60"/>
      <c r="Y1214" s="60"/>
      <c r="Z1214" s="60"/>
    </row>
    <row r="1215" spans="23:26">
      <c r="W1215" s="60"/>
      <c r="X1215" s="60"/>
      <c r="Y1215" s="60"/>
      <c r="Z1215" s="60"/>
    </row>
    <row r="1216" spans="23:26">
      <c r="W1216" s="60"/>
      <c r="X1216" s="60"/>
      <c r="Y1216" s="60"/>
      <c r="Z1216" s="60"/>
    </row>
    <row r="1217" spans="23:26">
      <c r="W1217" s="60"/>
      <c r="X1217" s="60"/>
      <c r="Y1217" s="60"/>
      <c r="Z1217" s="60"/>
    </row>
    <row r="1218" spans="23:26">
      <c r="W1218" s="60"/>
      <c r="X1218" s="60"/>
      <c r="Y1218" s="60"/>
      <c r="Z1218" s="60"/>
    </row>
    <row r="1219" spans="23:26">
      <c r="W1219" s="60"/>
      <c r="X1219" s="60"/>
      <c r="Y1219" s="60"/>
      <c r="Z1219" s="60"/>
    </row>
    <row r="1220" spans="23:26">
      <c r="W1220" s="60"/>
      <c r="X1220" s="60"/>
      <c r="Y1220" s="60"/>
      <c r="Z1220" s="60"/>
    </row>
    <row r="1221" spans="23:26">
      <c r="W1221" s="60"/>
      <c r="X1221" s="60"/>
      <c r="Y1221" s="60"/>
      <c r="Z1221" s="60"/>
    </row>
    <row r="1222" spans="23:26">
      <c r="W1222" s="60"/>
      <c r="X1222" s="60"/>
      <c r="Y1222" s="60"/>
      <c r="Z1222" s="60"/>
    </row>
    <row r="1223" spans="23:26">
      <c r="W1223" s="60"/>
      <c r="X1223" s="60"/>
      <c r="Y1223" s="60"/>
      <c r="Z1223" s="60"/>
    </row>
    <row r="1224" spans="23:26">
      <c r="W1224" s="60"/>
      <c r="X1224" s="60"/>
      <c r="Y1224" s="60"/>
      <c r="Z1224" s="60"/>
    </row>
    <row r="1225" spans="23:26">
      <c r="W1225" s="60"/>
      <c r="X1225" s="60"/>
      <c r="Y1225" s="60"/>
      <c r="Z1225" s="60"/>
    </row>
    <row r="1226" spans="23:26">
      <c r="W1226" s="60"/>
      <c r="X1226" s="60"/>
      <c r="Y1226" s="60"/>
      <c r="Z1226" s="60"/>
    </row>
    <row r="1227" spans="23:26">
      <c r="W1227" s="60"/>
      <c r="X1227" s="60"/>
      <c r="Y1227" s="60"/>
      <c r="Z1227" s="60"/>
    </row>
    <row r="1228" spans="23:26">
      <c r="W1228" s="60"/>
      <c r="X1228" s="60"/>
      <c r="Y1228" s="60"/>
      <c r="Z1228" s="60"/>
    </row>
    <row r="1229" spans="23:26">
      <c r="W1229" s="60"/>
      <c r="X1229" s="60"/>
      <c r="Y1229" s="60"/>
      <c r="Z1229" s="60"/>
    </row>
    <row r="1230" spans="23:26">
      <c r="W1230" s="60"/>
      <c r="X1230" s="60"/>
      <c r="Y1230" s="60"/>
      <c r="Z1230" s="60"/>
    </row>
    <row r="1231" spans="23:26">
      <c r="W1231" s="60"/>
      <c r="X1231" s="60"/>
      <c r="Y1231" s="60"/>
      <c r="Z1231" s="60"/>
    </row>
    <row r="1232" spans="23:26">
      <c r="W1232" s="60"/>
      <c r="X1232" s="60"/>
      <c r="Y1232" s="60"/>
      <c r="Z1232" s="60"/>
    </row>
    <row r="1233" spans="23:26">
      <c r="W1233" s="60"/>
      <c r="X1233" s="60"/>
      <c r="Y1233" s="60"/>
      <c r="Z1233" s="60"/>
    </row>
    <row r="1234" spans="23:26">
      <c r="W1234" s="60"/>
      <c r="X1234" s="60"/>
      <c r="Y1234" s="60"/>
      <c r="Z1234" s="60"/>
    </row>
    <row r="1235" spans="23:26">
      <c r="W1235" s="60"/>
      <c r="X1235" s="60"/>
      <c r="Y1235" s="60"/>
      <c r="Z1235" s="60"/>
    </row>
    <row r="1236" spans="23:26">
      <c r="W1236" s="60"/>
      <c r="X1236" s="60"/>
      <c r="Y1236" s="60"/>
      <c r="Z1236" s="60"/>
    </row>
    <row r="1237" spans="23:26">
      <c r="W1237" s="60"/>
      <c r="X1237" s="60"/>
      <c r="Y1237" s="60"/>
      <c r="Z1237" s="60"/>
    </row>
    <row r="1238" spans="23:26">
      <c r="W1238" s="60"/>
      <c r="X1238" s="60"/>
      <c r="Y1238" s="60"/>
      <c r="Z1238" s="60"/>
    </row>
    <row r="1239" spans="23:26">
      <c r="W1239" s="60"/>
      <c r="X1239" s="60"/>
      <c r="Y1239" s="60"/>
      <c r="Z1239" s="60"/>
    </row>
    <row r="1240" spans="23:26">
      <c r="W1240" s="60"/>
      <c r="X1240" s="60"/>
      <c r="Y1240" s="60"/>
      <c r="Z1240" s="60"/>
    </row>
    <row r="1241" spans="23:26">
      <c r="W1241" s="60"/>
      <c r="X1241" s="60"/>
      <c r="Y1241" s="60"/>
      <c r="Z1241" s="60"/>
    </row>
    <row r="1242" spans="23:26">
      <c r="W1242" s="60"/>
      <c r="X1242" s="60"/>
      <c r="Y1242" s="60"/>
      <c r="Z1242" s="60"/>
    </row>
    <row r="1243" spans="23:26">
      <c r="W1243" s="60"/>
      <c r="X1243" s="60"/>
      <c r="Y1243" s="60"/>
      <c r="Z1243" s="60"/>
    </row>
    <row r="1244" spans="23:26">
      <c r="W1244" s="60"/>
      <c r="X1244" s="60"/>
      <c r="Y1244" s="60"/>
      <c r="Z1244" s="60"/>
    </row>
    <row r="1245" spans="23:26">
      <c r="W1245" s="60"/>
      <c r="X1245" s="60"/>
      <c r="Y1245" s="60"/>
      <c r="Z1245" s="60"/>
    </row>
    <row r="1246" spans="23:26">
      <c r="W1246" s="60"/>
      <c r="X1246" s="60"/>
      <c r="Y1246" s="60"/>
      <c r="Z1246" s="60"/>
    </row>
    <row r="1247" spans="23:26">
      <c r="W1247" s="60"/>
      <c r="X1247" s="60"/>
      <c r="Y1247" s="60"/>
      <c r="Z1247" s="60"/>
    </row>
    <row r="1248" spans="23:26">
      <c r="W1248" s="60"/>
      <c r="X1248" s="60"/>
      <c r="Y1248" s="60"/>
      <c r="Z1248" s="60"/>
    </row>
    <row r="1249" spans="23:26">
      <c r="W1249" s="60"/>
      <c r="X1249" s="60"/>
      <c r="Y1249" s="60"/>
      <c r="Z1249" s="60"/>
    </row>
    <row r="1250" spans="23:26">
      <c r="W1250" s="60"/>
      <c r="X1250" s="60"/>
      <c r="Y1250" s="60"/>
      <c r="Z1250" s="60"/>
    </row>
    <row r="1251" spans="23:26">
      <c r="W1251" s="60"/>
      <c r="X1251" s="60"/>
      <c r="Y1251" s="60"/>
      <c r="Z1251" s="60"/>
    </row>
    <row r="1252" spans="23:26">
      <c r="W1252" s="60"/>
      <c r="X1252" s="60"/>
      <c r="Y1252" s="60"/>
      <c r="Z1252" s="60"/>
    </row>
    <row r="1253" spans="23:26">
      <c r="W1253" s="60"/>
      <c r="X1253" s="60"/>
      <c r="Y1253" s="60"/>
      <c r="Z1253" s="60"/>
    </row>
    <row r="1254" spans="23:26">
      <c r="W1254" s="60"/>
      <c r="X1254" s="60"/>
      <c r="Y1254" s="60"/>
      <c r="Z1254" s="60"/>
    </row>
    <row r="1255" spans="23:26">
      <c r="W1255" s="60"/>
      <c r="X1255" s="60"/>
      <c r="Y1255" s="60"/>
      <c r="Z1255" s="60"/>
    </row>
    <row r="1256" spans="23:26">
      <c r="W1256" s="60"/>
      <c r="X1256" s="60"/>
      <c r="Y1256" s="60"/>
      <c r="Z1256" s="60"/>
    </row>
    <row r="1257" spans="23:26">
      <c r="W1257" s="60"/>
      <c r="X1257" s="60"/>
      <c r="Y1257" s="60"/>
      <c r="Z1257" s="60"/>
    </row>
    <row r="1258" spans="23:26">
      <c r="W1258" s="60"/>
      <c r="X1258" s="60"/>
      <c r="Y1258" s="60"/>
      <c r="Z1258" s="60"/>
    </row>
    <row r="1259" spans="23:26">
      <c r="W1259" s="60"/>
      <c r="X1259" s="60"/>
      <c r="Y1259" s="60"/>
      <c r="Z1259" s="60"/>
    </row>
    <row r="1260" spans="23:26">
      <c r="W1260" s="60"/>
      <c r="X1260" s="60"/>
      <c r="Y1260" s="60"/>
      <c r="Z1260" s="60"/>
    </row>
    <row r="1261" spans="23:26">
      <c r="W1261" s="60"/>
      <c r="X1261" s="60"/>
      <c r="Y1261" s="60"/>
      <c r="Z1261" s="60"/>
    </row>
    <row r="1262" spans="23:26">
      <c r="W1262" s="60"/>
      <c r="X1262" s="60"/>
      <c r="Y1262" s="60"/>
      <c r="Z1262" s="60"/>
    </row>
    <row r="1263" spans="23:26">
      <c r="W1263" s="60"/>
      <c r="X1263" s="60"/>
      <c r="Y1263" s="60"/>
      <c r="Z1263" s="60"/>
    </row>
    <row r="1264" spans="23:26">
      <c r="W1264" s="60"/>
      <c r="X1264" s="60"/>
      <c r="Y1264" s="60"/>
      <c r="Z1264" s="60"/>
    </row>
    <row r="1265" spans="23:26">
      <c r="W1265" s="60"/>
      <c r="X1265" s="60"/>
      <c r="Y1265" s="60"/>
      <c r="Z1265" s="60"/>
    </row>
    <row r="1266" spans="23:26">
      <c r="W1266" s="60"/>
      <c r="X1266" s="60"/>
      <c r="Y1266" s="60"/>
      <c r="Z1266" s="60"/>
    </row>
    <row r="1267" spans="23:26">
      <c r="W1267" s="60"/>
      <c r="X1267" s="60"/>
      <c r="Y1267" s="60"/>
      <c r="Z1267" s="60"/>
    </row>
    <row r="1268" spans="23:26">
      <c r="W1268" s="60"/>
      <c r="X1268" s="60"/>
      <c r="Y1268" s="60"/>
      <c r="Z1268" s="60"/>
    </row>
    <row r="1269" spans="23:26">
      <c r="W1269" s="60"/>
      <c r="X1269" s="60"/>
      <c r="Y1269" s="60"/>
      <c r="Z1269" s="60"/>
    </row>
    <row r="1270" spans="23:26">
      <c r="W1270" s="60"/>
      <c r="X1270" s="60"/>
      <c r="Y1270" s="60"/>
      <c r="Z1270" s="60"/>
    </row>
    <row r="1271" spans="23:26">
      <c r="W1271" s="60"/>
      <c r="X1271" s="60"/>
      <c r="Y1271" s="60"/>
      <c r="Z1271" s="60"/>
    </row>
    <row r="1272" spans="23:26">
      <c r="W1272" s="118"/>
      <c r="X1272" s="118"/>
      <c r="Y1272" s="118"/>
      <c r="Z1272" s="118"/>
    </row>
    <row r="1273" spans="23:26">
      <c r="W1273" s="118"/>
      <c r="X1273" s="118"/>
      <c r="Y1273" s="118"/>
      <c r="Z1273" s="118"/>
    </row>
    <row r="1274" spans="23:26">
      <c r="W1274" s="118"/>
      <c r="X1274" s="118"/>
      <c r="Y1274" s="118"/>
      <c r="Z1274" s="118"/>
    </row>
    <row r="1275" spans="23:26">
      <c r="W1275" s="118"/>
      <c r="X1275" s="118"/>
      <c r="Y1275" s="118"/>
      <c r="Z1275" s="118"/>
    </row>
    <row r="1276" spans="23:26">
      <c r="W1276" s="118"/>
      <c r="X1276" s="118"/>
      <c r="Y1276" s="118"/>
      <c r="Z1276" s="118"/>
    </row>
    <row r="1277" spans="23:26">
      <c r="W1277" s="118"/>
      <c r="X1277" s="118"/>
      <c r="Y1277" s="118"/>
      <c r="Z1277" s="118"/>
    </row>
    <row r="1278" spans="23:26">
      <c r="W1278" s="118"/>
      <c r="X1278" s="118"/>
      <c r="Y1278" s="118"/>
      <c r="Z1278" s="118"/>
    </row>
    <row r="1279" spans="23:26">
      <c r="W1279" s="118"/>
      <c r="X1279" s="118"/>
      <c r="Y1279" s="118"/>
      <c r="Z1279" s="118"/>
    </row>
    <row r="1280" spans="23:26">
      <c r="W1280" s="118"/>
      <c r="X1280" s="118"/>
      <c r="Y1280" s="118"/>
      <c r="Z1280" s="118"/>
    </row>
    <row r="1281" spans="23:26">
      <c r="W1281" s="118"/>
      <c r="X1281" s="118"/>
      <c r="Y1281" s="118"/>
      <c r="Z1281" s="118"/>
    </row>
    <row r="1282" spans="23:26">
      <c r="W1282" s="118"/>
      <c r="X1282" s="118"/>
      <c r="Y1282" s="118"/>
      <c r="Z1282" s="118"/>
    </row>
    <row r="1283" spans="23:26">
      <c r="W1283" s="118"/>
      <c r="X1283" s="118"/>
      <c r="Y1283" s="118"/>
      <c r="Z1283" s="118"/>
    </row>
    <row r="1284" spans="23:26">
      <c r="W1284" s="118"/>
      <c r="X1284" s="118"/>
      <c r="Y1284" s="118"/>
      <c r="Z1284" s="118"/>
    </row>
    <row r="1285" spans="23:26">
      <c r="W1285" s="118"/>
      <c r="X1285" s="118"/>
      <c r="Y1285" s="118"/>
      <c r="Z1285" s="118"/>
    </row>
    <row r="1286" spans="23:26">
      <c r="W1286" s="118"/>
      <c r="X1286" s="118"/>
      <c r="Y1286" s="118"/>
      <c r="Z1286" s="118"/>
    </row>
    <row r="1287" spans="23:26">
      <c r="W1287" s="118"/>
      <c r="X1287" s="118"/>
      <c r="Y1287" s="118"/>
      <c r="Z1287" s="118"/>
    </row>
    <row r="1288" spans="23:26">
      <c r="W1288" s="118"/>
      <c r="X1288" s="118"/>
      <c r="Y1288" s="118"/>
      <c r="Z1288" s="118"/>
    </row>
    <row r="1289" spans="23:26">
      <c r="W1289" s="118"/>
      <c r="X1289" s="118"/>
      <c r="Y1289" s="118"/>
      <c r="Z1289" s="118"/>
    </row>
    <row r="1290" spans="23:26">
      <c r="W1290" s="118"/>
      <c r="X1290" s="118"/>
      <c r="Y1290" s="118"/>
      <c r="Z1290" s="118"/>
    </row>
    <row r="1291" spans="23:26">
      <c r="W1291" s="118"/>
      <c r="X1291" s="118"/>
      <c r="Y1291" s="118"/>
      <c r="Z1291" s="118"/>
    </row>
    <row r="1292" spans="23:26">
      <c r="W1292" s="118"/>
      <c r="X1292" s="118"/>
      <c r="Y1292" s="118"/>
      <c r="Z1292" s="118"/>
    </row>
    <row r="1293" spans="23:26">
      <c r="W1293" s="118"/>
      <c r="X1293" s="118"/>
      <c r="Y1293" s="118"/>
      <c r="Z1293" s="118"/>
    </row>
    <row r="1294" spans="23:26">
      <c r="W1294" s="118"/>
      <c r="X1294" s="118"/>
      <c r="Y1294" s="118"/>
      <c r="Z1294" s="118"/>
    </row>
    <row r="1295" spans="23:26">
      <c r="W1295" s="118"/>
      <c r="X1295" s="118"/>
      <c r="Y1295" s="118"/>
      <c r="Z1295" s="118"/>
    </row>
    <row r="1296" spans="23:26">
      <c r="W1296" s="118"/>
      <c r="X1296" s="118"/>
      <c r="Y1296" s="118"/>
      <c r="Z1296" s="118"/>
    </row>
    <row r="1297" spans="23:26">
      <c r="W1297" s="118"/>
      <c r="X1297" s="118"/>
      <c r="Y1297" s="118"/>
      <c r="Z1297" s="118"/>
    </row>
    <row r="1298" spans="23:26">
      <c r="W1298" s="118"/>
      <c r="X1298" s="118"/>
      <c r="Y1298" s="118"/>
      <c r="Z1298" s="118"/>
    </row>
    <row r="1299" spans="23:26">
      <c r="W1299" s="118"/>
      <c r="X1299" s="118"/>
      <c r="Y1299" s="118"/>
      <c r="Z1299" s="118"/>
    </row>
    <row r="1300" spans="23:26">
      <c r="W1300" s="118"/>
      <c r="X1300" s="118"/>
      <c r="Y1300" s="118"/>
      <c r="Z1300" s="118"/>
    </row>
    <row r="1301" spans="23:26">
      <c r="W1301" s="118"/>
      <c r="X1301" s="118"/>
      <c r="Y1301" s="118"/>
      <c r="Z1301" s="118"/>
    </row>
    <row r="1302" spans="23:26">
      <c r="W1302" s="118"/>
      <c r="X1302" s="118"/>
      <c r="Y1302" s="118"/>
      <c r="Z1302" s="118"/>
    </row>
    <row r="1303" spans="23:26">
      <c r="W1303" s="118"/>
      <c r="X1303" s="118"/>
      <c r="Y1303" s="118"/>
      <c r="Z1303" s="118"/>
    </row>
    <row r="1304" spans="23:26">
      <c r="W1304" s="118"/>
      <c r="X1304" s="118"/>
      <c r="Y1304" s="118"/>
      <c r="Z1304" s="118"/>
    </row>
    <row r="1305" spans="23:26">
      <c r="W1305" s="60"/>
      <c r="X1305" s="60"/>
      <c r="Y1305" s="60"/>
      <c r="Z1305" s="60"/>
    </row>
    <row r="1306" spans="23:26">
      <c r="W1306" s="60"/>
      <c r="X1306" s="60"/>
      <c r="Y1306" s="60"/>
      <c r="Z1306" s="60"/>
    </row>
    <row r="1307" spans="23:26">
      <c r="W1307" s="60"/>
      <c r="X1307" s="60"/>
      <c r="Y1307" s="60"/>
      <c r="Z1307" s="60"/>
    </row>
    <row r="1308" spans="23:26">
      <c r="W1308" s="60"/>
      <c r="X1308" s="60"/>
      <c r="Y1308" s="60"/>
      <c r="Z1308" s="60"/>
    </row>
    <row r="1309" spans="23:26">
      <c r="W1309" s="60"/>
      <c r="X1309" s="60"/>
      <c r="Y1309" s="60"/>
      <c r="Z1309" s="60"/>
    </row>
    <row r="1310" spans="23:26">
      <c r="W1310" s="60"/>
      <c r="X1310" s="60"/>
      <c r="Y1310" s="60"/>
      <c r="Z1310" s="60"/>
    </row>
    <row r="1311" spans="23:26">
      <c r="W1311" s="60"/>
      <c r="X1311" s="60"/>
      <c r="Y1311" s="60"/>
      <c r="Z1311" s="60"/>
    </row>
    <row r="1312" spans="23:26">
      <c r="W1312" s="60"/>
      <c r="X1312" s="60"/>
      <c r="Y1312" s="60"/>
      <c r="Z1312" s="60"/>
    </row>
    <row r="1313" spans="23:26">
      <c r="W1313" s="60"/>
      <c r="X1313" s="60"/>
      <c r="Y1313" s="60"/>
      <c r="Z1313" s="60"/>
    </row>
    <row r="1314" spans="23:26">
      <c r="W1314" s="60"/>
      <c r="X1314" s="60"/>
      <c r="Y1314" s="60"/>
      <c r="Z1314" s="60"/>
    </row>
    <row r="1315" spans="23:26">
      <c r="W1315" s="60"/>
      <c r="X1315" s="60"/>
      <c r="Y1315" s="60"/>
      <c r="Z1315" s="60"/>
    </row>
    <row r="1316" spans="23:26">
      <c r="W1316" s="60"/>
      <c r="X1316" s="60"/>
      <c r="Y1316" s="60"/>
      <c r="Z1316" s="60"/>
    </row>
    <row r="1317" spans="23:26">
      <c r="W1317" s="60"/>
      <c r="X1317" s="60"/>
      <c r="Y1317" s="60"/>
      <c r="Z1317" s="60"/>
    </row>
    <row r="1318" spans="23:26">
      <c r="W1318" s="60"/>
      <c r="X1318" s="60"/>
      <c r="Y1318" s="60"/>
      <c r="Z1318" s="60"/>
    </row>
    <row r="1319" spans="23:26">
      <c r="W1319" s="60"/>
      <c r="X1319" s="60"/>
      <c r="Y1319" s="60"/>
      <c r="Z1319" s="60"/>
    </row>
    <row r="1320" spans="23:26">
      <c r="W1320" s="60"/>
      <c r="X1320" s="60"/>
      <c r="Y1320" s="60"/>
      <c r="Z1320" s="60"/>
    </row>
    <row r="1321" spans="23:26">
      <c r="W1321" s="60"/>
      <c r="X1321" s="60"/>
      <c r="Y1321" s="60"/>
      <c r="Z1321" s="60"/>
    </row>
    <row r="1322" spans="23:26">
      <c r="W1322" s="60"/>
      <c r="X1322" s="60"/>
      <c r="Y1322" s="60"/>
      <c r="Z1322" s="60"/>
    </row>
    <row r="1323" spans="23:26">
      <c r="W1323" s="60"/>
      <c r="X1323" s="60"/>
      <c r="Y1323" s="60"/>
      <c r="Z1323" s="60"/>
    </row>
    <row r="1324" spans="23:26">
      <c r="W1324" s="60"/>
      <c r="X1324" s="60"/>
      <c r="Y1324" s="60"/>
      <c r="Z1324" s="60"/>
    </row>
    <row r="1325" spans="23:26">
      <c r="W1325" s="60"/>
      <c r="X1325" s="60"/>
      <c r="Y1325" s="60"/>
      <c r="Z1325" s="60"/>
    </row>
    <row r="1326" spans="23:26">
      <c r="W1326" s="60"/>
      <c r="X1326" s="60"/>
      <c r="Y1326" s="60"/>
      <c r="Z1326" s="60"/>
    </row>
    <row r="1327" spans="23:26">
      <c r="W1327" s="60"/>
      <c r="X1327" s="60"/>
      <c r="Y1327" s="60"/>
      <c r="Z1327" s="60"/>
    </row>
    <row r="1328" spans="23:26">
      <c r="W1328" s="60"/>
      <c r="X1328" s="60"/>
      <c r="Y1328" s="60"/>
      <c r="Z1328" s="60"/>
    </row>
    <row r="1329" spans="23:26">
      <c r="W1329" s="60"/>
      <c r="X1329" s="60"/>
      <c r="Y1329" s="60"/>
      <c r="Z1329" s="60"/>
    </row>
    <row r="1330" spans="23:26">
      <c r="W1330" s="60"/>
      <c r="X1330" s="60"/>
      <c r="Y1330" s="60"/>
      <c r="Z1330" s="60"/>
    </row>
    <row r="1331" spans="23:26">
      <c r="W1331" s="60"/>
      <c r="X1331" s="60"/>
      <c r="Y1331" s="60"/>
      <c r="Z1331" s="60"/>
    </row>
    <row r="1332" spans="23:26">
      <c r="W1332" s="60"/>
      <c r="X1332" s="60"/>
      <c r="Y1332" s="60"/>
      <c r="Z1332" s="60"/>
    </row>
    <row r="1333" spans="23:26">
      <c r="W1333" s="60"/>
      <c r="X1333" s="60"/>
      <c r="Y1333" s="60"/>
      <c r="Z1333" s="60"/>
    </row>
    <row r="1334" spans="23:26">
      <c r="W1334" s="60"/>
      <c r="X1334" s="60"/>
      <c r="Y1334" s="60"/>
      <c r="Z1334" s="60"/>
    </row>
    <row r="1335" spans="23:26">
      <c r="W1335" s="60"/>
      <c r="X1335" s="60"/>
      <c r="Y1335" s="60"/>
      <c r="Z1335" s="60"/>
    </row>
    <row r="1336" spans="23:26">
      <c r="W1336" s="60"/>
      <c r="X1336" s="60"/>
      <c r="Y1336" s="60"/>
      <c r="Z1336" s="60"/>
    </row>
    <row r="1337" spans="23:26">
      <c r="W1337" s="60"/>
      <c r="X1337" s="60"/>
      <c r="Y1337" s="60"/>
      <c r="Z1337" s="60"/>
    </row>
    <row r="1338" spans="23:26">
      <c r="W1338" s="60"/>
      <c r="X1338" s="60"/>
      <c r="Y1338" s="60"/>
      <c r="Z1338" s="60"/>
    </row>
    <row r="1339" spans="23:26">
      <c r="W1339" s="60"/>
      <c r="X1339" s="60"/>
      <c r="Y1339" s="60"/>
      <c r="Z1339" s="60"/>
    </row>
    <row r="1340" spans="23:26">
      <c r="W1340" s="60"/>
      <c r="X1340" s="60"/>
      <c r="Y1340" s="60"/>
      <c r="Z1340" s="60"/>
    </row>
    <row r="1341" spans="23:26">
      <c r="W1341" s="60"/>
      <c r="X1341" s="60"/>
      <c r="Y1341" s="60"/>
      <c r="Z1341" s="60"/>
    </row>
    <row r="1342" spans="23:26">
      <c r="W1342" s="60"/>
      <c r="X1342" s="60"/>
      <c r="Y1342" s="60"/>
      <c r="Z1342" s="60"/>
    </row>
    <row r="1343" spans="23:26">
      <c r="W1343" s="60"/>
      <c r="X1343" s="60"/>
      <c r="Y1343" s="60"/>
      <c r="Z1343" s="60"/>
    </row>
    <row r="1344" spans="23:26">
      <c r="W1344" s="60"/>
      <c r="X1344" s="60"/>
      <c r="Y1344" s="60"/>
      <c r="Z1344" s="60"/>
    </row>
    <row r="1345" spans="23:26">
      <c r="W1345" s="60"/>
      <c r="X1345" s="60"/>
      <c r="Y1345" s="60"/>
      <c r="Z1345" s="60"/>
    </row>
    <row r="1346" spans="23:26">
      <c r="W1346" s="60"/>
      <c r="X1346" s="60"/>
      <c r="Y1346" s="60"/>
      <c r="Z1346" s="60"/>
    </row>
    <row r="1347" spans="23:26">
      <c r="W1347" s="60"/>
      <c r="X1347" s="60"/>
      <c r="Y1347" s="60"/>
      <c r="Z1347" s="60"/>
    </row>
    <row r="1348" spans="23:26">
      <c r="W1348" s="60"/>
      <c r="X1348" s="60"/>
      <c r="Y1348" s="60"/>
      <c r="Z1348" s="60"/>
    </row>
    <row r="1349" spans="23:26">
      <c r="W1349" s="60"/>
      <c r="X1349" s="60"/>
      <c r="Y1349" s="60"/>
      <c r="Z1349" s="60"/>
    </row>
    <row r="1350" spans="23:26">
      <c r="W1350" s="60"/>
      <c r="X1350" s="60"/>
      <c r="Y1350" s="60"/>
      <c r="Z1350" s="60"/>
    </row>
    <row r="1351" spans="23:26">
      <c r="W1351" s="60"/>
      <c r="X1351" s="60"/>
      <c r="Y1351" s="60"/>
      <c r="Z1351" s="60"/>
    </row>
    <row r="1352" spans="23:26">
      <c r="W1352" s="60"/>
      <c r="X1352" s="60"/>
      <c r="Y1352" s="60"/>
      <c r="Z1352" s="60"/>
    </row>
    <row r="1353" spans="23:26">
      <c r="W1353" s="60"/>
      <c r="X1353" s="60"/>
      <c r="Y1353" s="60"/>
      <c r="Z1353" s="60"/>
    </row>
    <row r="1354" spans="23:26">
      <c r="W1354" s="60"/>
      <c r="X1354" s="60"/>
      <c r="Y1354" s="60"/>
      <c r="Z1354" s="60"/>
    </row>
    <row r="1355" spans="23:26">
      <c r="W1355" s="60"/>
      <c r="X1355" s="60"/>
      <c r="Y1355" s="60"/>
      <c r="Z1355" s="60"/>
    </row>
    <row r="1356" spans="23:26">
      <c r="W1356" s="60"/>
      <c r="X1356" s="60"/>
      <c r="Y1356" s="60"/>
      <c r="Z1356" s="60"/>
    </row>
    <row r="1357" spans="23:26">
      <c r="W1357" s="60"/>
      <c r="X1357" s="60"/>
      <c r="Y1357" s="60"/>
      <c r="Z1357" s="60"/>
    </row>
    <row r="1358" spans="23:26">
      <c r="W1358" s="60"/>
      <c r="X1358" s="60"/>
      <c r="Y1358" s="60"/>
      <c r="Z1358" s="60"/>
    </row>
    <row r="1359" spans="23:26">
      <c r="W1359" s="60"/>
      <c r="X1359" s="60"/>
      <c r="Y1359" s="60"/>
      <c r="Z1359" s="60"/>
    </row>
    <row r="1360" spans="23:26">
      <c r="W1360" s="60"/>
      <c r="X1360" s="60"/>
      <c r="Y1360" s="60"/>
      <c r="Z1360" s="60"/>
    </row>
    <row r="1361" spans="23:26">
      <c r="W1361" s="60"/>
      <c r="X1361" s="60"/>
      <c r="Y1361" s="60"/>
      <c r="Z1361" s="60"/>
    </row>
    <row r="1362" spans="23:26">
      <c r="W1362" s="60"/>
      <c r="X1362" s="60"/>
      <c r="Y1362" s="60"/>
      <c r="Z1362" s="60"/>
    </row>
    <row r="1363" spans="23:26">
      <c r="W1363" s="60"/>
      <c r="X1363" s="60"/>
      <c r="Y1363" s="60"/>
      <c r="Z1363" s="60"/>
    </row>
    <row r="1364" spans="23:26">
      <c r="W1364" s="60"/>
      <c r="X1364" s="60"/>
      <c r="Y1364" s="60"/>
      <c r="Z1364" s="60"/>
    </row>
    <row r="1365" spans="23:26">
      <c r="W1365" s="60"/>
      <c r="X1365" s="60"/>
      <c r="Y1365" s="60"/>
      <c r="Z1365" s="60"/>
    </row>
    <row r="1366" spans="23:26">
      <c r="W1366" s="60"/>
      <c r="X1366" s="60"/>
      <c r="Y1366" s="60"/>
      <c r="Z1366" s="60"/>
    </row>
    <row r="1367" spans="23:26">
      <c r="W1367" s="60"/>
      <c r="X1367" s="60"/>
      <c r="Y1367" s="60"/>
      <c r="Z1367" s="60"/>
    </row>
    <row r="1368" spans="23:26">
      <c r="W1368" s="60"/>
      <c r="X1368" s="60"/>
      <c r="Y1368" s="60"/>
      <c r="Z1368" s="60"/>
    </row>
    <row r="1369" spans="23:26">
      <c r="W1369" s="60"/>
      <c r="X1369" s="60"/>
      <c r="Y1369" s="60"/>
      <c r="Z1369" s="60"/>
    </row>
    <row r="1370" spans="23:26">
      <c r="W1370" s="60"/>
      <c r="X1370" s="60"/>
      <c r="Y1370" s="60"/>
      <c r="Z1370" s="60"/>
    </row>
    <row r="1371" spans="23:26">
      <c r="W1371" s="60"/>
      <c r="X1371" s="60"/>
      <c r="Y1371" s="60"/>
      <c r="Z1371" s="60"/>
    </row>
    <row r="1372" spans="23:26">
      <c r="W1372" s="60"/>
      <c r="X1372" s="60"/>
      <c r="Y1372" s="60"/>
      <c r="Z1372" s="60"/>
    </row>
    <row r="1373" spans="23:26">
      <c r="W1373" s="60"/>
      <c r="X1373" s="60"/>
      <c r="Y1373" s="60"/>
      <c r="Z1373" s="60"/>
    </row>
    <row r="1374" spans="23:26">
      <c r="W1374" s="60"/>
      <c r="X1374" s="60"/>
      <c r="Y1374" s="60"/>
      <c r="Z1374" s="60"/>
    </row>
    <row r="1375" spans="23:26">
      <c r="W1375" s="60"/>
      <c r="X1375" s="60"/>
      <c r="Y1375" s="60"/>
      <c r="Z1375" s="60"/>
    </row>
    <row r="1376" spans="23:26">
      <c r="W1376" s="60"/>
      <c r="X1376" s="60"/>
      <c r="Y1376" s="60"/>
      <c r="Z1376" s="60"/>
    </row>
    <row r="1377" spans="23:26">
      <c r="W1377" s="60"/>
      <c r="X1377" s="60"/>
      <c r="Y1377" s="60"/>
      <c r="Z1377" s="60"/>
    </row>
    <row r="1378" spans="23:26">
      <c r="W1378" s="60"/>
      <c r="X1378" s="60"/>
      <c r="Y1378" s="60"/>
      <c r="Z1378" s="60"/>
    </row>
    <row r="1379" spans="23:26">
      <c r="W1379" s="60"/>
      <c r="X1379" s="60"/>
      <c r="Y1379" s="60"/>
      <c r="Z1379" s="60"/>
    </row>
    <row r="1380" spans="23:26">
      <c r="W1380" s="60"/>
      <c r="X1380" s="60"/>
      <c r="Y1380" s="60"/>
      <c r="Z1380" s="60"/>
    </row>
    <row r="1381" spans="23:26">
      <c r="W1381" s="60"/>
      <c r="X1381" s="60"/>
      <c r="Y1381" s="60"/>
      <c r="Z1381" s="60"/>
    </row>
    <row r="1382" spans="23:26">
      <c r="W1382" s="60"/>
      <c r="X1382" s="60"/>
      <c r="Y1382" s="60"/>
      <c r="Z1382" s="60"/>
    </row>
    <row r="1383" spans="23:26">
      <c r="W1383" s="60"/>
      <c r="X1383" s="60"/>
      <c r="Y1383" s="60"/>
      <c r="Z1383" s="60"/>
    </row>
    <row r="1384" spans="23:26">
      <c r="W1384" s="60"/>
      <c r="X1384" s="60"/>
      <c r="Y1384" s="60"/>
      <c r="Z1384" s="60"/>
    </row>
    <row r="1385" spans="23:26">
      <c r="W1385" s="60"/>
      <c r="X1385" s="60"/>
      <c r="Y1385" s="60"/>
      <c r="Z1385" s="60"/>
    </row>
    <row r="1386" spans="23:26">
      <c r="W1386" s="60"/>
      <c r="X1386" s="60"/>
      <c r="Y1386" s="60"/>
      <c r="Z1386" s="60"/>
    </row>
    <row r="1387" spans="23:26">
      <c r="W1387" s="60"/>
      <c r="X1387" s="60"/>
      <c r="Y1387" s="60"/>
      <c r="Z1387" s="60"/>
    </row>
    <row r="1388" spans="23:26">
      <c r="W1388" s="60"/>
      <c r="X1388" s="60"/>
      <c r="Y1388" s="60"/>
      <c r="Z1388" s="60"/>
    </row>
    <row r="1389" spans="23:26">
      <c r="W1389" s="60"/>
      <c r="X1389" s="60"/>
      <c r="Y1389" s="60"/>
      <c r="Z1389" s="60"/>
    </row>
    <row r="1390" spans="23:26">
      <c r="W1390" s="60"/>
      <c r="X1390" s="60"/>
      <c r="Y1390" s="60"/>
      <c r="Z1390" s="60"/>
    </row>
    <row r="1391" spans="23:26">
      <c r="W1391" s="60"/>
      <c r="X1391" s="60"/>
      <c r="Y1391" s="60"/>
      <c r="Z1391" s="60"/>
    </row>
    <row r="1392" spans="23:26">
      <c r="W1392" s="60"/>
      <c r="X1392" s="60"/>
      <c r="Y1392" s="60"/>
      <c r="Z1392" s="60"/>
    </row>
    <row r="1393" spans="23:26">
      <c r="W1393" s="60"/>
      <c r="X1393" s="60"/>
      <c r="Y1393" s="60"/>
      <c r="Z1393" s="60"/>
    </row>
    <row r="1394" spans="23:26">
      <c r="W1394" s="60"/>
      <c r="X1394" s="60"/>
      <c r="Y1394" s="60"/>
      <c r="Z1394" s="60"/>
    </row>
    <row r="1395" spans="23:26">
      <c r="W1395" s="60"/>
      <c r="X1395" s="60"/>
      <c r="Y1395" s="60"/>
      <c r="Z1395" s="60"/>
    </row>
    <row r="1396" spans="23:26">
      <c r="W1396" s="60"/>
      <c r="X1396" s="60"/>
      <c r="Y1396" s="60"/>
      <c r="Z1396" s="60"/>
    </row>
    <row r="1397" spans="23:26">
      <c r="W1397" s="60"/>
      <c r="X1397" s="60"/>
      <c r="Y1397" s="60"/>
      <c r="Z1397" s="60"/>
    </row>
    <row r="1398" spans="23:26">
      <c r="W1398" s="60"/>
      <c r="X1398" s="60"/>
      <c r="Y1398" s="60"/>
      <c r="Z1398" s="60"/>
    </row>
    <row r="1399" spans="23:26">
      <c r="W1399" s="60"/>
      <c r="X1399" s="60"/>
      <c r="Y1399" s="60"/>
      <c r="Z1399" s="60"/>
    </row>
    <row r="1400" spans="23:26">
      <c r="W1400" s="60"/>
      <c r="X1400" s="60"/>
      <c r="Y1400" s="60"/>
      <c r="Z1400" s="60"/>
    </row>
    <row r="1401" spans="23:26">
      <c r="W1401" s="60"/>
      <c r="X1401" s="60"/>
      <c r="Y1401" s="60"/>
      <c r="Z1401" s="60"/>
    </row>
    <row r="1402" spans="23:26">
      <c r="W1402" s="60"/>
      <c r="X1402" s="60"/>
      <c r="Y1402" s="60"/>
      <c r="Z1402" s="60"/>
    </row>
    <row r="1403" spans="23:26">
      <c r="W1403" s="60"/>
      <c r="X1403" s="60"/>
      <c r="Y1403" s="60"/>
      <c r="Z1403" s="60"/>
    </row>
    <row r="1404" spans="23:26">
      <c r="W1404" s="60"/>
      <c r="X1404" s="60"/>
      <c r="Y1404" s="60"/>
      <c r="Z1404" s="60"/>
    </row>
    <row r="1405" spans="23:26">
      <c r="W1405" s="60"/>
      <c r="X1405" s="60"/>
      <c r="Y1405" s="60"/>
      <c r="Z1405" s="60"/>
    </row>
    <row r="1406" spans="23:26">
      <c r="W1406" s="60"/>
      <c r="X1406" s="60"/>
      <c r="Y1406" s="60"/>
      <c r="Z1406" s="60"/>
    </row>
    <row r="1407" spans="23:26">
      <c r="W1407" s="60"/>
      <c r="X1407" s="60"/>
      <c r="Y1407" s="60"/>
      <c r="Z1407" s="60"/>
    </row>
    <row r="1408" spans="23:26">
      <c r="W1408" s="60"/>
      <c r="X1408" s="60"/>
      <c r="Y1408" s="60"/>
      <c r="Z1408" s="60"/>
    </row>
    <row r="1409" spans="23:26">
      <c r="W1409" s="60"/>
      <c r="X1409" s="60"/>
      <c r="Y1409" s="60"/>
      <c r="Z1409" s="60"/>
    </row>
    <row r="1410" spans="23:26">
      <c r="W1410" s="60"/>
      <c r="X1410" s="60"/>
      <c r="Y1410" s="60"/>
      <c r="Z1410" s="60"/>
    </row>
    <row r="1411" spans="23:26">
      <c r="W1411" s="60"/>
      <c r="X1411" s="60"/>
      <c r="Y1411" s="60"/>
      <c r="Z1411" s="60"/>
    </row>
    <row r="1412" spans="23:26">
      <c r="W1412" s="60"/>
      <c r="X1412" s="60"/>
      <c r="Y1412" s="60"/>
      <c r="Z1412" s="60"/>
    </row>
    <row r="1413" spans="23:26">
      <c r="W1413" s="60"/>
      <c r="X1413" s="60"/>
      <c r="Y1413" s="60"/>
      <c r="Z1413" s="60"/>
    </row>
    <row r="1414" spans="23:26">
      <c r="W1414" s="60"/>
      <c r="X1414" s="60"/>
      <c r="Y1414" s="60"/>
      <c r="Z1414" s="60"/>
    </row>
    <row r="1415" spans="23:26">
      <c r="W1415" s="60"/>
      <c r="X1415" s="60"/>
      <c r="Y1415" s="60"/>
      <c r="Z1415" s="60"/>
    </row>
    <row r="1416" spans="23:26">
      <c r="W1416" s="60"/>
      <c r="X1416" s="60"/>
      <c r="Y1416" s="60"/>
      <c r="Z1416" s="60"/>
    </row>
    <row r="1417" spans="23:26">
      <c r="W1417" s="60"/>
      <c r="X1417" s="60"/>
      <c r="Y1417" s="60"/>
      <c r="Z1417" s="60"/>
    </row>
    <row r="1418" spans="23:26">
      <c r="W1418" s="60"/>
      <c r="X1418" s="60"/>
      <c r="Y1418" s="60"/>
      <c r="Z1418" s="60"/>
    </row>
    <row r="1419" spans="23:26">
      <c r="W1419" s="60"/>
      <c r="X1419" s="60"/>
      <c r="Y1419" s="60"/>
      <c r="Z1419" s="60"/>
    </row>
    <row r="1420" spans="23:26">
      <c r="W1420" s="60"/>
      <c r="X1420" s="60"/>
      <c r="Y1420" s="60"/>
      <c r="Z1420" s="60"/>
    </row>
    <row r="1421" spans="23:26">
      <c r="W1421" s="60"/>
      <c r="X1421" s="60"/>
      <c r="Y1421" s="60"/>
      <c r="Z1421" s="60"/>
    </row>
    <row r="1422" spans="23:26">
      <c r="W1422" s="60"/>
      <c r="X1422" s="60"/>
      <c r="Y1422" s="60"/>
      <c r="Z1422" s="60"/>
    </row>
    <row r="1423" spans="23:26">
      <c r="W1423" s="60"/>
      <c r="X1423" s="60"/>
      <c r="Y1423" s="60"/>
      <c r="Z1423" s="60"/>
    </row>
    <row r="1424" spans="23:26">
      <c r="W1424" s="60"/>
      <c r="X1424" s="60"/>
      <c r="Y1424" s="60"/>
      <c r="Z1424" s="60"/>
    </row>
    <row r="1425" spans="23:26">
      <c r="W1425" s="60"/>
      <c r="X1425" s="60"/>
      <c r="Y1425" s="60"/>
      <c r="Z1425" s="60"/>
    </row>
    <row r="1426" spans="23:26">
      <c r="W1426" s="60"/>
      <c r="X1426" s="60"/>
      <c r="Y1426" s="60"/>
      <c r="Z1426" s="60"/>
    </row>
    <row r="1427" spans="23:26">
      <c r="W1427" s="60"/>
      <c r="X1427" s="60"/>
      <c r="Y1427" s="60"/>
      <c r="Z1427" s="60"/>
    </row>
    <row r="1428" spans="23:26">
      <c r="W1428" s="60"/>
      <c r="X1428" s="60"/>
      <c r="Y1428" s="60"/>
      <c r="Z1428" s="60"/>
    </row>
    <row r="1429" spans="23:26">
      <c r="W1429" s="60"/>
      <c r="X1429" s="60"/>
      <c r="Y1429" s="60"/>
      <c r="Z1429" s="60"/>
    </row>
    <row r="1430" spans="23:26">
      <c r="W1430" s="60"/>
      <c r="X1430" s="60"/>
      <c r="Y1430" s="60"/>
      <c r="Z1430" s="60"/>
    </row>
    <row r="1431" spans="23:26">
      <c r="W1431" s="60"/>
      <c r="X1431" s="60"/>
      <c r="Y1431" s="60"/>
      <c r="Z1431" s="60"/>
    </row>
    <row r="1432" spans="23:26">
      <c r="W1432" s="60"/>
      <c r="X1432" s="60"/>
      <c r="Y1432" s="60"/>
      <c r="Z1432" s="60"/>
    </row>
    <row r="1433" spans="23:26">
      <c r="W1433" s="60"/>
      <c r="X1433" s="60"/>
      <c r="Y1433" s="60"/>
      <c r="Z1433" s="60"/>
    </row>
    <row r="1434" spans="23:26">
      <c r="W1434" s="60"/>
      <c r="X1434" s="60"/>
      <c r="Y1434" s="60"/>
      <c r="Z1434" s="60"/>
    </row>
    <row r="1435" spans="23:26">
      <c r="W1435" s="60"/>
      <c r="X1435" s="60"/>
      <c r="Y1435" s="60"/>
      <c r="Z1435" s="60"/>
    </row>
    <row r="1436" spans="23:26">
      <c r="W1436" s="60"/>
      <c r="X1436" s="60"/>
      <c r="Y1436" s="60"/>
      <c r="Z1436" s="60"/>
    </row>
    <row r="1437" spans="23:26">
      <c r="W1437" s="60"/>
      <c r="X1437" s="60"/>
      <c r="Y1437" s="60"/>
      <c r="Z1437" s="60"/>
    </row>
    <row r="1438" spans="23:26">
      <c r="W1438" s="60"/>
      <c r="X1438" s="60"/>
      <c r="Y1438" s="60"/>
      <c r="Z1438" s="60"/>
    </row>
    <row r="1439" spans="23:26">
      <c r="W1439" s="60"/>
      <c r="X1439" s="60"/>
      <c r="Y1439" s="60"/>
      <c r="Z1439" s="60"/>
    </row>
    <row r="1440" spans="23:26">
      <c r="W1440" s="60"/>
      <c r="X1440" s="60"/>
      <c r="Y1440" s="60"/>
      <c r="Z1440" s="60"/>
    </row>
    <row r="1441" spans="23:26">
      <c r="W1441" s="60"/>
      <c r="X1441" s="60"/>
      <c r="Y1441" s="60"/>
      <c r="Z1441" s="60"/>
    </row>
    <row r="1442" spans="23:26">
      <c r="W1442" s="60"/>
      <c r="X1442" s="60"/>
      <c r="Y1442" s="60"/>
      <c r="Z1442" s="60"/>
    </row>
    <row r="1443" spans="23:26">
      <c r="W1443" s="60"/>
      <c r="X1443" s="60"/>
      <c r="Y1443" s="60"/>
      <c r="Z1443" s="60"/>
    </row>
    <row r="1444" spans="23:26">
      <c r="W1444" s="60"/>
      <c r="X1444" s="60"/>
      <c r="Y1444" s="60"/>
      <c r="Z1444" s="60"/>
    </row>
    <row r="1445" spans="23:26">
      <c r="W1445" s="60"/>
      <c r="X1445" s="60"/>
      <c r="Y1445" s="60"/>
      <c r="Z1445" s="60"/>
    </row>
    <row r="1446" spans="23:26">
      <c r="W1446" s="60"/>
      <c r="X1446" s="60"/>
      <c r="Y1446" s="60"/>
      <c r="Z1446" s="60"/>
    </row>
    <row r="1447" spans="23:26">
      <c r="W1447" s="60"/>
      <c r="X1447" s="60"/>
      <c r="Y1447" s="60"/>
      <c r="Z1447" s="60"/>
    </row>
    <row r="1448" spans="23:26">
      <c r="W1448" s="60"/>
      <c r="X1448" s="60"/>
      <c r="Y1448" s="60"/>
      <c r="Z1448" s="60"/>
    </row>
    <row r="1449" spans="23:26">
      <c r="W1449" s="60"/>
      <c r="X1449" s="60"/>
      <c r="Y1449" s="60"/>
      <c r="Z1449" s="60"/>
    </row>
    <row r="1450" spans="23:26">
      <c r="W1450" s="60"/>
      <c r="X1450" s="60"/>
      <c r="Y1450" s="60"/>
      <c r="Z1450" s="60"/>
    </row>
    <row r="1451" spans="23:26">
      <c r="W1451" s="60"/>
      <c r="X1451" s="60"/>
      <c r="Y1451" s="60"/>
      <c r="Z1451" s="60"/>
    </row>
    <row r="1452" spans="23:26">
      <c r="W1452" s="60"/>
      <c r="X1452" s="60"/>
      <c r="Y1452" s="60"/>
      <c r="Z1452" s="60"/>
    </row>
    <row r="1453" spans="23:26">
      <c r="W1453" s="60"/>
      <c r="X1453" s="60"/>
      <c r="Y1453" s="60"/>
      <c r="Z1453" s="60"/>
    </row>
    <row r="1454" spans="23:26">
      <c r="W1454" s="60"/>
      <c r="X1454" s="60"/>
      <c r="Y1454" s="60"/>
      <c r="Z1454" s="60"/>
    </row>
    <row r="1455" spans="23:26">
      <c r="W1455" s="60"/>
      <c r="X1455" s="60"/>
      <c r="Y1455" s="60"/>
      <c r="Z1455" s="60"/>
    </row>
    <row r="1456" spans="23:26">
      <c r="W1456" s="60"/>
      <c r="X1456" s="60"/>
      <c r="Y1456" s="60"/>
      <c r="Z1456" s="60"/>
    </row>
    <row r="1457" spans="23:26">
      <c r="W1457" s="60"/>
      <c r="X1457" s="60"/>
      <c r="Y1457" s="60"/>
      <c r="Z1457" s="60"/>
    </row>
    <row r="1458" spans="23:26">
      <c r="W1458" s="60"/>
      <c r="X1458" s="60"/>
      <c r="Y1458" s="60"/>
      <c r="Z1458" s="60"/>
    </row>
    <row r="1459" spans="23:26">
      <c r="W1459" s="60"/>
      <c r="X1459" s="60"/>
      <c r="Y1459" s="60"/>
      <c r="Z1459" s="60"/>
    </row>
    <row r="1460" spans="23:26">
      <c r="W1460" s="60"/>
      <c r="X1460" s="60"/>
      <c r="Y1460" s="60"/>
      <c r="Z1460" s="60"/>
    </row>
    <row r="1461" spans="23:26">
      <c r="W1461" s="60"/>
      <c r="X1461" s="60"/>
      <c r="Y1461" s="60"/>
      <c r="Z1461" s="60"/>
    </row>
    <row r="1462" spans="23:26">
      <c r="W1462" s="60"/>
      <c r="X1462" s="60"/>
      <c r="Y1462" s="60"/>
      <c r="Z1462" s="60"/>
    </row>
    <row r="1463" spans="23:26">
      <c r="W1463" s="60"/>
      <c r="X1463" s="60"/>
      <c r="Y1463" s="60"/>
      <c r="Z1463" s="60"/>
    </row>
    <row r="1464" spans="23:26">
      <c r="W1464" s="60"/>
      <c r="X1464" s="60"/>
      <c r="Y1464" s="60"/>
      <c r="Z1464" s="60"/>
    </row>
    <row r="1465" spans="23:26">
      <c r="W1465" s="60"/>
      <c r="X1465" s="60"/>
      <c r="Y1465" s="60"/>
      <c r="Z1465" s="60"/>
    </row>
    <row r="1466" spans="23:26">
      <c r="W1466" s="60"/>
      <c r="X1466" s="60"/>
      <c r="Y1466" s="60"/>
      <c r="Z1466" s="60"/>
    </row>
    <row r="1467" spans="23:26">
      <c r="W1467" s="60"/>
      <c r="X1467" s="60"/>
      <c r="Y1467" s="60"/>
      <c r="Z1467" s="60"/>
    </row>
    <row r="1468" spans="23:26">
      <c r="W1468" s="60"/>
      <c r="X1468" s="60"/>
      <c r="Y1468" s="60"/>
      <c r="Z1468" s="60"/>
    </row>
    <row r="1469" spans="23:26">
      <c r="W1469" s="60"/>
      <c r="X1469" s="60"/>
      <c r="Y1469" s="60"/>
      <c r="Z1469" s="60"/>
    </row>
    <row r="1470" spans="23:26">
      <c r="W1470" s="60"/>
      <c r="X1470" s="60"/>
      <c r="Y1470" s="60"/>
      <c r="Z1470" s="60"/>
    </row>
    <row r="1471" spans="23:26">
      <c r="W1471" s="60"/>
      <c r="X1471" s="60"/>
      <c r="Y1471" s="60"/>
      <c r="Z1471" s="60"/>
    </row>
    <row r="1472" spans="23:26">
      <c r="W1472" s="60"/>
      <c r="X1472" s="60"/>
      <c r="Y1472" s="60"/>
      <c r="Z1472" s="60"/>
    </row>
    <row r="1473" spans="23:26">
      <c r="W1473" s="60"/>
      <c r="X1473" s="60"/>
      <c r="Y1473" s="60"/>
      <c r="Z1473" s="60"/>
    </row>
    <row r="1474" spans="23:26">
      <c r="W1474" s="60"/>
      <c r="X1474" s="60"/>
      <c r="Y1474" s="60"/>
      <c r="Z1474" s="60"/>
    </row>
    <row r="1475" spans="23:26">
      <c r="W1475" s="60"/>
      <c r="X1475" s="60"/>
      <c r="Y1475" s="60"/>
      <c r="Z1475" s="60"/>
    </row>
    <row r="1476" spans="23:26">
      <c r="W1476" s="60"/>
      <c r="X1476" s="60"/>
      <c r="Y1476" s="60"/>
      <c r="Z1476" s="60"/>
    </row>
    <row r="1477" spans="23:26">
      <c r="W1477" s="60"/>
      <c r="X1477" s="60"/>
      <c r="Y1477" s="60"/>
      <c r="Z1477" s="60"/>
    </row>
    <row r="1478" spans="23:26">
      <c r="W1478" s="60"/>
      <c r="X1478" s="60"/>
      <c r="Y1478" s="60"/>
      <c r="Z1478" s="60"/>
    </row>
    <row r="1479" spans="23:26">
      <c r="W1479" s="60"/>
      <c r="X1479" s="60"/>
      <c r="Y1479" s="60"/>
      <c r="Z1479" s="60"/>
    </row>
    <row r="1480" spans="23:26">
      <c r="W1480" s="60"/>
      <c r="X1480" s="60"/>
      <c r="Y1480" s="60"/>
      <c r="Z1480" s="60"/>
    </row>
    <row r="1481" spans="23:26">
      <c r="W1481" s="60"/>
      <c r="X1481" s="60"/>
      <c r="Y1481" s="60"/>
      <c r="Z1481" s="60"/>
    </row>
    <row r="1482" spans="23:26">
      <c r="W1482" s="60"/>
      <c r="X1482" s="60"/>
      <c r="Y1482" s="60"/>
      <c r="Z1482" s="60"/>
    </row>
    <row r="1483" spans="23:26">
      <c r="W1483" s="60"/>
      <c r="X1483" s="60"/>
      <c r="Y1483" s="60"/>
      <c r="Z1483" s="60"/>
    </row>
    <row r="1484" spans="23:26">
      <c r="W1484" s="60"/>
      <c r="X1484" s="60"/>
      <c r="Y1484" s="60"/>
      <c r="Z1484" s="60"/>
    </row>
    <row r="1485" spans="23:26">
      <c r="W1485" s="60"/>
      <c r="X1485" s="60"/>
      <c r="Y1485" s="60"/>
      <c r="Z1485" s="60"/>
    </row>
    <row r="1486" spans="23:26">
      <c r="W1486" s="60"/>
      <c r="X1486" s="60"/>
      <c r="Y1486" s="60"/>
      <c r="Z1486" s="60"/>
    </row>
    <row r="1487" spans="23:26">
      <c r="W1487" s="60"/>
      <c r="X1487" s="60"/>
      <c r="Y1487" s="60"/>
      <c r="Z1487" s="60"/>
    </row>
    <row r="1488" spans="23:26">
      <c r="W1488" s="60"/>
      <c r="X1488" s="60"/>
      <c r="Y1488" s="60"/>
      <c r="Z1488" s="60"/>
    </row>
    <row r="1489" spans="23:26">
      <c r="W1489" s="60"/>
      <c r="X1489" s="60"/>
      <c r="Y1489" s="60"/>
      <c r="Z1489" s="60"/>
    </row>
    <row r="1490" spans="23:26">
      <c r="W1490" s="60"/>
      <c r="X1490" s="60"/>
      <c r="Y1490" s="60"/>
      <c r="Z1490" s="60"/>
    </row>
    <row r="1491" spans="23:26">
      <c r="W1491" s="60"/>
      <c r="X1491" s="60"/>
      <c r="Y1491" s="60"/>
      <c r="Z1491" s="60"/>
    </row>
    <row r="1492" spans="23:26">
      <c r="W1492" s="60"/>
      <c r="X1492" s="60"/>
      <c r="Y1492" s="60"/>
      <c r="Z1492" s="60"/>
    </row>
    <row r="1493" spans="23:26">
      <c r="W1493" s="60"/>
      <c r="X1493" s="60"/>
      <c r="Y1493" s="60"/>
      <c r="Z1493" s="60"/>
    </row>
    <row r="1494" spans="23:26">
      <c r="W1494" s="60"/>
      <c r="X1494" s="60"/>
      <c r="Y1494" s="60"/>
      <c r="Z1494" s="60"/>
    </row>
    <row r="1495" spans="23:26">
      <c r="W1495" s="60"/>
      <c r="X1495" s="60"/>
      <c r="Y1495" s="60"/>
      <c r="Z1495" s="60"/>
    </row>
    <row r="1496" spans="23:26">
      <c r="W1496" s="60"/>
      <c r="X1496" s="60"/>
      <c r="Y1496" s="60"/>
      <c r="Z1496" s="60"/>
    </row>
    <row r="1497" spans="23:26">
      <c r="W1497" s="60"/>
      <c r="X1497" s="60"/>
      <c r="Y1497" s="60"/>
      <c r="Z1497" s="60"/>
    </row>
    <row r="1498" spans="23:26">
      <c r="W1498" s="60"/>
      <c r="X1498" s="60"/>
      <c r="Y1498" s="60"/>
      <c r="Z1498" s="60"/>
    </row>
    <row r="1499" spans="23:26">
      <c r="W1499" s="60"/>
      <c r="X1499" s="60"/>
      <c r="Y1499" s="60"/>
      <c r="Z1499" s="60"/>
    </row>
    <row r="1500" spans="23:26">
      <c r="W1500" s="60"/>
      <c r="X1500" s="60"/>
      <c r="Y1500" s="60"/>
      <c r="Z1500" s="60"/>
    </row>
    <row r="1501" spans="23:26">
      <c r="W1501" s="60"/>
      <c r="X1501" s="60"/>
      <c r="Y1501" s="60"/>
      <c r="Z1501" s="60"/>
    </row>
    <row r="1502" spans="23:26">
      <c r="W1502" s="60"/>
      <c r="X1502" s="60"/>
      <c r="Y1502" s="60"/>
      <c r="Z1502" s="60"/>
    </row>
    <row r="1503" spans="23:26">
      <c r="W1503" s="60"/>
      <c r="X1503" s="60"/>
      <c r="Y1503" s="60"/>
      <c r="Z1503" s="60"/>
    </row>
    <row r="1504" spans="23:26">
      <c r="W1504" s="60"/>
      <c r="X1504" s="60"/>
      <c r="Y1504" s="60"/>
      <c r="Z1504" s="60"/>
    </row>
    <row r="1505" spans="23:26">
      <c r="W1505" s="60"/>
      <c r="X1505" s="60"/>
      <c r="Y1505" s="60"/>
      <c r="Z1505" s="60"/>
    </row>
    <row r="1506" spans="23:26">
      <c r="W1506" s="60"/>
      <c r="X1506" s="60"/>
      <c r="Y1506" s="60"/>
      <c r="Z1506" s="60"/>
    </row>
    <row r="1507" spans="23:26">
      <c r="W1507" s="60"/>
      <c r="X1507" s="60"/>
      <c r="Y1507" s="60"/>
      <c r="Z1507" s="60"/>
    </row>
    <row r="1508" spans="23:26">
      <c r="W1508" s="60"/>
      <c r="X1508" s="60"/>
      <c r="Y1508" s="60"/>
      <c r="Z1508" s="60"/>
    </row>
    <row r="1509" spans="23:26">
      <c r="W1509" s="60"/>
      <c r="X1509" s="60"/>
      <c r="Y1509" s="60"/>
      <c r="Z1509" s="60"/>
    </row>
    <row r="1510" spans="23:26">
      <c r="W1510" s="60"/>
      <c r="X1510" s="60"/>
      <c r="Y1510" s="60"/>
      <c r="Z1510" s="60"/>
    </row>
    <row r="1511" spans="23:26">
      <c r="W1511" s="60"/>
      <c r="X1511" s="60"/>
      <c r="Y1511" s="60"/>
      <c r="Z1511" s="60"/>
    </row>
    <row r="1512" spans="23:26">
      <c r="W1512" s="60"/>
      <c r="X1512" s="60"/>
      <c r="Y1512" s="60"/>
      <c r="Z1512" s="60"/>
    </row>
    <row r="1513" spans="23:26">
      <c r="W1513" s="60"/>
      <c r="X1513" s="60"/>
      <c r="Y1513" s="60"/>
      <c r="Z1513" s="60"/>
    </row>
    <row r="1514" spans="23:26">
      <c r="W1514" s="60"/>
      <c r="X1514" s="60"/>
      <c r="Y1514" s="60"/>
      <c r="Z1514" s="60"/>
    </row>
    <row r="1515" spans="23:26">
      <c r="W1515" s="60"/>
      <c r="X1515" s="60"/>
      <c r="Y1515" s="60"/>
      <c r="Z1515" s="60"/>
    </row>
    <row r="1516" spans="23:26">
      <c r="W1516" s="60"/>
      <c r="X1516" s="60"/>
      <c r="Y1516" s="60"/>
      <c r="Z1516" s="60"/>
    </row>
    <row r="1517" spans="23:26">
      <c r="W1517" s="60"/>
      <c r="X1517" s="60"/>
      <c r="Y1517" s="60"/>
      <c r="Z1517" s="60"/>
    </row>
    <row r="1518" spans="23:26">
      <c r="W1518" s="60"/>
      <c r="X1518" s="60"/>
      <c r="Y1518" s="60"/>
      <c r="Z1518" s="60"/>
    </row>
    <row r="1519" spans="23:26">
      <c r="W1519" s="60"/>
      <c r="X1519" s="60"/>
      <c r="Y1519" s="60"/>
      <c r="Z1519" s="60"/>
    </row>
    <row r="1520" spans="23:26">
      <c r="W1520" s="60"/>
      <c r="X1520" s="60"/>
      <c r="Y1520" s="60"/>
      <c r="Z1520" s="60"/>
    </row>
    <row r="1521" spans="23:26">
      <c r="W1521" s="60"/>
      <c r="X1521" s="60"/>
      <c r="Y1521" s="60"/>
      <c r="Z1521" s="60"/>
    </row>
    <row r="1522" spans="23:26">
      <c r="W1522" s="60"/>
      <c r="X1522" s="60"/>
      <c r="Y1522" s="60"/>
      <c r="Z1522" s="60"/>
    </row>
    <row r="1523" spans="23:26">
      <c r="W1523" s="60"/>
      <c r="X1523" s="60"/>
      <c r="Y1523" s="60"/>
      <c r="Z1523" s="60"/>
    </row>
    <row r="1524" spans="23:26">
      <c r="W1524" s="60"/>
      <c r="X1524" s="60"/>
      <c r="Y1524" s="60"/>
      <c r="Z1524" s="60"/>
    </row>
    <row r="1525" spans="23:26">
      <c r="W1525" s="60"/>
      <c r="X1525" s="60"/>
      <c r="Y1525" s="60"/>
      <c r="Z1525" s="60"/>
    </row>
    <row r="1526" spans="23:26">
      <c r="W1526" s="60"/>
      <c r="X1526" s="60"/>
      <c r="Y1526" s="60"/>
      <c r="Z1526" s="60"/>
    </row>
    <row r="1527" spans="23:26">
      <c r="W1527" s="60"/>
      <c r="X1527" s="60"/>
      <c r="Y1527" s="60"/>
      <c r="Z1527" s="60"/>
    </row>
    <row r="1528" spans="23:26">
      <c r="W1528" s="60"/>
      <c r="X1528" s="60"/>
      <c r="Y1528" s="60"/>
      <c r="Z1528" s="60"/>
    </row>
    <row r="1529" spans="23:26">
      <c r="W1529" s="60"/>
      <c r="X1529" s="60"/>
      <c r="Y1529" s="60"/>
      <c r="Z1529" s="60"/>
    </row>
    <row r="1530" spans="23:26">
      <c r="W1530" s="60"/>
      <c r="X1530" s="60"/>
      <c r="Y1530" s="60"/>
      <c r="Z1530" s="60"/>
    </row>
    <row r="1531" spans="23:26">
      <c r="W1531" s="60"/>
      <c r="X1531" s="60"/>
      <c r="Y1531" s="60"/>
      <c r="Z1531" s="60"/>
    </row>
    <row r="1532" spans="23:26">
      <c r="W1532" s="60"/>
      <c r="X1532" s="60"/>
      <c r="Y1532" s="60"/>
      <c r="Z1532" s="60"/>
    </row>
    <row r="1533" spans="23:26">
      <c r="W1533" s="60"/>
      <c r="X1533" s="60"/>
      <c r="Y1533" s="60"/>
      <c r="Z1533" s="60"/>
    </row>
    <row r="1534" spans="23:26">
      <c r="W1534" s="60"/>
      <c r="X1534" s="60"/>
      <c r="Y1534" s="60"/>
      <c r="Z1534" s="60"/>
    </row>
    <row r="1535" spans="23:26">
      <c r="W1535" s="60"/>
      <c r="X1535" s="60"/>
      <c r="Y1535" s="60"/>
      <c r="Z1535" s="60"/>
    </row>
    <row r="1536" spans="23:26">
      <c r="W1536" s="60"/>
      <c r="X1536" s="60"/>
      <c r="Y1536" s="60"/>
      <c r="Z1536" s="60"/>
    </row>
    <row r="1537" spans="23:26">
      <c r="W1537" s="60"/>
      <c r="X1537" s="60"/>
      <c r="Y1537" s="60"/>
      <c r="Z1537" s="60"/>
    </row>
    <row r="1538" spans="23:26">
      <c r="W1538" s="60"/>
      <c r="X1538" s="60"/>
      <c r="Y1538" s="60"/>
      <c r="Z1538" s="60"/>
    </row>
    <row r="1539" spans="23:26">
      <c r="W1539" s="60"/>
      <c r="X1539" s="60"/>
      <c r="Y1539" s="60"/>
      <c r="Z1539" s="60"/>
    </row>
    <row r="1540" spans="23:26">
      <c r="W1540" s="325"/>
      <c r="X1540" s="325"/>
      <c r="Y1540" s="325"/>
      <c r="Z1540" s="325"/>
    </row>
    <row r="1541" spans="23:26">
      <c r="W1541" s="60"/>
      <c r="X1541" s="60"/>
      <c r="Y1541" s="60"/>
      <c r="Z1541" s="60"/>
    </row>
    <row r="1542" spans="23:26">
      <c r="W1542" s="60"/>
      <c r="X1542" s="60"/>
      <c r="Y1542" s="60"/>
      <c r="Z1542" s="60"/>
    </row>
    <row r="1543" spans="23:26">
      <c r="W1543" s="60"/>
      <c r="X1543" s="60"/>
      <c r="Y1543" s="60"/>
      <c r="Z1543" s="60"/>
    </row>
    <row r="1544" spans="23:26">
      <c r="W1544" s="60"/>
      <c r="X1544" s="60"/>
      <c r="Y1544" s="60"/>
      <c r="Z1544" s="60"/>
    </row>
    <row r="1545" spans="23:26">
      <c r="W1545" s="60"/>
      <c r="X1545" s="60"/>
      <c r="Y1545" s="60"/>
      <c r="Z1545" s="60"/>
    </row>
    <row r="1546" spans="23:26">
      <c r="W1546" s="60"/>
      <c r="X1546" s="60"/>
      <c r="Y1546" s="60"/>
      <c r="Z1546" s="60"/>
    </row>
    <row r="1547" spans="23:26">
      <c r="W1547" s="60"/>
      <c r="X1547" s="60"/>
      <c r="Y1547" s="60"/>
      <c r="Z1547" s="60"/>
    </row>
    <row r="1548" spans="23:26">
      <c r="W1548" s="326"/>
      <c r="X1548" s="326"/>
      <c r="Y1548" s="326"/>
      <c r="Z1548" s="326"/>
    </row>
    <row r="1549" spans="23:26">
      <c r="W1549" s="326"/>
      <c r="X1549" s="326"/>
      <c r="Y1549" s="326"/>
      <c r="Z1549" s="326"/>
    </row>
    <row r="1550" spans="23:26">
      <c r="W1550" s="60"/>
      <c r="X1550" s="60"/>
      <c r="Y1550" s="60"/>
      <c r="Z1550" s="60"/>
    </row>
    <row r="1551" spans="23:26">
      <c r="W1551" s="60"/>
      <c r="X1551" s="60"/>
      <c r="Y1551" s="60"/>
      <c r="Z1551" s="60"/>
    </row>
    <row r="1552" spans="23:26">
      <c r="W1552" s="60"/>
      <c r="X1552" s="60"/>
      <c r="Y1552" s="60"/>
      <c r="Z1552" s="60"/>
    </row>
    <row r="1553" spans="23:26">
      <c r="W1553" s="325"/>
      <c r="X1553" s="325"/>
      <c r="Y1553" s="325"/>
      <c r="Z1553" s="325"/>
    </row>
    <row r="1554" spans="23:26">
      <c r="W1554" s="60"/>
      <c r="X1554" s="60"/>
      <c r="Y1554" s="60"/>
      <c r="Z1554" s="60"/>
    </row>
    <row r="1555" spans="23:26">
      <c r="W1555" s="60"/>
      <c r="X1555" s="60"/>
      <c r="Y1555" s="60"/>
      <c r="Z1555" s="60"/>
    </row>
    <row r="1556" spans="23:26">
      <c r="W1556" s="60"/>
      <c r="X1556" s="60"/>
      <c r="Y1556" s="60"/>
      <c r="Z1556" s="60"/>
    </row>
    <row r="1557" spans="23:26">
      <c r="W1557" s="60"/>
      <c r="X1557" s="60"/>
      <c r="Y1557" s="60"/>
      <c r="Z1557" s="60"/>
    </row>
    <row r="1558" spans="23:26">
      <c r="W1558" s="60"/>
      <c r="X1558" s="60"/>
      <c r="Y1558" s="60"/>
      <c r="Z1558" s="60"/>
    </row>
    <row r="1559" spans="23:26">
      <c r="W1559" s="60"/>
      <c r="X1559" s="60"/>
      <c r="Y1559" s="60"/>
      <c r="Z1559" s="60"/>
    </row>
    <row r="1560" spans="23:26">
      <c r="W1560" s="60"/>
      <c r="X1560" s="60"/>
      <c r="Y1560" s="60"/>
      <c r="Z1560" s="60"/>
    </row>
    <row r="1561" spans="23:26">
      <c r="W1561" s="60"/>
      <c r="X1561" s="60"/>
      <c r="Y1561" s="60"/>
      <c r="Z1561" s="60"/>
    </row>
    <row r="1562" spans="23:26">
      <c r="W1562" s="60"/>
      <c r="X1562" s="60"/>
      <c r="Y1562" s="60"/>
      <c r="Z1562" s="60"/>
    </row>
    <row r="1563" spans="23:26">
      <c r="W1563" s="60"/>
      <c r="X1563" s="60"/>
      <c r="Y1563" s="60"/>
      <c r="Z1563" s="60"/>
    </row>
    <row r="1564" spans="23:26">
      <c r="W1564" s="60"/>
      <c r="X1564" s="60"/>
      <c r="Y1564" s="60"/>
      <c r="Z1564" s="60"/>
    </row>
    <row r="1565" spans="23:26">
      <c r="W1565" s="325"/>
      <c r="X1565" s="325"/>
      <c r="Y1565" s="325"/>
      <c r="Z1565" s="325"/>
    </row>
    <row r="1566" spans="23:26">
      <c r="W1566" s="60"/>
      <c r="X1566" s="60"/>
      <c r="Y1566" s="60"/>
      <c r="Z1566" s="60"/>
    </row>
    <row r="1567" spans="23:26">
      <c r="W1567" s="60"/>
      <c r="X1567" s="60"/>
      <c r="Y1567" s="60"/>
      <c r="Z1567" s="60"/>
    </row>
    <row r="1568" spans="23:26">
      <c r="W1568" s="118"/>
      <c r="X1568" s="118"/>
      <c r="Y1568" s="118"/>
      <c r="Z1568" s="118"/>
    </row>
    <row r="1569" spans="23:26">
      <c r="W1569" s="118"/>
      <c r="X1569" s="118"/>
      <c r="Y1569" s="118"/>
      <c r="Z1569" s="118"/>
    </row>
    <row r="1570" spans="23:26">
      <c r="W1570" s="118"/>
      <c r="X1570" s="118"/>
      <c r="Y1570" s="118"/>
      <c r="Z1570" s="118"/>
    </row>
    <row r="1571" spans="23:26">
      <c r="W1571" s="118"/>
      <c r="X1571" s="118"/>
      <c r="Y1571" s="118"/>
      <c r="Z1571" s="118"/>
    </row>
    <row r="1572" spans="23:26">
      <c r="W1572" s="118"/>
      <c r="X1572" s="118"/>
      <c r="Y1572" s="118"/>
      <c r="Z1572" s="118"/>
    </row>
    <row r="1573" spans="23:26">
      <c r="W1573" s="118"/>
      <c r="X1573" s="118"/>
      <c r="Y1573" s="118"/>
      <c r="Z1573" s="118"/>
    </row>
    <row r="1574" spans="23:26">
      <c r="W1574" s="118"/>
      <c r="X1574" s="118"/>
      <c r="Y1574" s="118"/>
      <c r="Z1574" s="118"/>
    </row>
    <row r="1575" spans="23:26">
      <c r="W1575" s="118"/>
      <c r="X1575" s="118"/>
      <c r="Y1575" s="118"/>
      <c r="Z1575" s="118"/>
    </row>
    <row r="1576" spans="23:26">
      <c r="W1576" s="118"/>
      <c r="X1576" s="118"/>
      <c r="Y1576" s="118"/>
      <c r="Z1576" s="118"/>
    </row>
    <row r="1577" spans="23:26">
      <c r="W1577" s="118"/>
      <c r="X1577" s="118"/>
      <c r="Y1577" s="118"/>
      <c r="Z1577" s="118"/>
    </row>
    <row r="1578" spans="23:26">
      <c r="W1578" s="118"/>
      <c r="X1578" s="118"/>
      <c r="Y1578" s="118"/>
      <c r="Z1578" s="118"/>
    </row>
    <row r="1579" spans="23:26">
      <c r="W1579" s="118"/>
      <c r="X1579" s="118"/>
      <c r="Y1579" s="118"/>
      <c r="Z1579" s="118"/>
    </row>
    <row r="1580" spans="23:26">
      <c r="W1580" s="118"/>
      <c r="X1580" s="118"/>
      <c r="Y1580" s="118"/>
      <c r="Z1580" s="118"/>
    </row>
    <row r="1581" spans="23:26">
      <c r="W1581" s="118"/>
      <c r="X1581" s="118"/>
      <c r="Y1581" s="118"/>
      <c r="Z1581" s="118"/>
    </row>
    <row r="1582" spans="23:26">
      <c r="W1582" s="118"/>
      <c r="X1582" s="118"/>
      <c r="Y1582" s="118"/>
      <c r="Z1582" s="118"/>
    </row>
    <row r="1583" spans="23:26">
      <c r="W1583" s="118"/>
      <c r="X1583" s="118"/>
      <c r="Y1583" s="118"/>
      <c r="Z1583" s="118"/>
    </row>
    <row r="1584" spans="23:26">
      <c r="W1584" s="118"/>
      <c r="X1584" s="118"/>
      <c r="Y1584" s="118"/>
      <c r="Z1584" s="118"/>
    </row>
    <row r="1585" spans="23:26">
      <c r="W1585" s="118"/>
      <c r="X1585" s="118"/>
      <c r="Y1585" s="118"/>
      <c r="Z1585" s="118"/>
    </row>
    <row r="1586" spans="23:26">
      <c r="W1586" s="118"/>
      <c r="X1586" s="118"/>
      <c r="Y1586" s="118"/>
      <c r="Z1586" s="118"/>
    </row>
    <row r="1587" spans="23:26">
      <c r="W1587" s="118"/>
      <c r="X1587" s="118"/>
      <c r="Y1587" s="118"/>
      <c r="Z1587" s="118"/>
    </row>
    <row r="1588" spans="23:26">
      <c r="W1588" s="118"/>
      <c r="X1588" s="118"/>
      <c r="Y1588" s="118"/>
      <c r="Z1588" s="118"/>
    </row>
    <row r="1589" spans="23:26">
      <c r="W1589" s="118"/>
      <c r="X1589" s="118"/>
      <c r="Y1589" s="118"/>
      <c r="Z1589" s="118"/>
    </row>
    <row r="1590" spans="23:26">
      <c r="W1590" s="118"/>
      <c r="X1590" s="118"/>
      <c r="Y1590" s="118"/>
      <c r="Z1590" s="118"/>
    </row>
    <row r="1591" spans="23:26">
      <c r="W1591" s="118"/>
      <c r="X1591" s="118"/>
      <c r="Y1591" s="118"/>
      <c r="Z1591" s="118"/>
    </row>
    <row r="1592" spans="23:26">
      <c r="W1592" s="118"/>
      <c r="X1592" s="118"/>
      <c r="Y1592" s="118"/>
      <c r="Z1592" s="118"/>
    </row>
    <row r="1593" spans="23:26">
      <c r="W1593" s="118"/>
      <c r="X1593" s="118"/>
      <c r="Y1593" s="118"/>
      <c r="Z1593" s="118"/>
    </row>
    <row r="1594" spans="23:26">
      <c r="W1594" s="118"/>
      <c r="X1594" s="118"/>
      <c r="Y1594" s="118"/>
      <c r="Z1594" s="118"/>
    </row>
    <row r="1595" spans="23:26">
      <c r="W1595" s="118"/>
      <c r="X1595" s="118"/>
      <c r="Y1595" s="118"/>
      <c r="Z1595" s="118"/>
    </row>
    <row r="1596" spans="23:26">
      <c r="W1596" s="118"/>
      <c r="X1596" s="118"/>
      <c r="Y1596" s="118"/>
      <c r="Z1596" s="118"/>
    </row>
    <row r="1597" spans="23:26">
      <c r="W1597" s="118"/>
      <c r="X1597" s="118"/>
      <c r="Y1597" s="118"/>
      <c r="Z1597" s="118"/>
    </row>
    <row r="1598" spans="23:26">
      <c r="W1598" s="118"/>
      <c r="X1598" s="118"/>
      <c r="Y1598" s="118"/>
      <c r="Z1598" s="118"/>
    </row>
    <row r="1599" spans="23:26">
      <c r="W1599" s="118"/>
      <c r="X1599" s="118"/>
      <c r="Y1599" s="118"/>
      <c r="Z1599" s="118"/>
    </row>
    <row r="1600" spans="23:26">
      <c r="W1600" s="118"/>
      <c r="X1600" s="118"/>
      <c r="Y1600" s="118"/>
      <c r="Z1600" s="118"/>
    </row>
    <row r="1601" spans="23:26">
      <c r="W1601" s="118"/>
      <c r="X1601" s="118"/>
      <c r="Y1601" s="118"/>
      <c r="Z1601" s="118"/>
    </row>
    <row r="1602" spans="23:26">
      <c r="W1602" s="118"/>
      <c r="X1602" s="118"/>
      <c r="Y1602" s="118"/>
      <c r="Z1602" s="118"/>
    </row>
    <row r="1603" spans="23:26">
      <c r="W1603" s="118"/>
      <c r="X1603" s="118"/>
      <c r="Y1603" s="118"/>
      <c r="Z1603" s="118"/>
    </row>
    <row r="1604" spans="23:26">
      <c r="W1604" s="118"/>
      <c r="X1604" s="118"/>
      <c r="Y1604" s="118"/>
      <c r="Z1604" s="118"/>
    </row>
    <row r="1605" spans="23:26">
      <c r="W1605" s="118"/>
      <c r="X1605" s="118"/>
      <c r="Y1605" s="118"/>
      <c r="Z1605" s="118"/>
    </row>
    <row r="1606" spans="23:26">
      <c r="W1606" s="118"/>
      <c r="X1606" s="118"/>
      <c r="Y1606" s="118"/>
      <c r="Z1606" s="118"/>
    </row>
    <row r="1607" spans="23:26">
      <c r="W1607" s="118"/>
      <c r="X1607" s="118"/>
      <c r="Y1607" s="118"/>
      <c r="Z1607" s="118"/>
    </row>
    <row r="1608" spans="23:26">
      <c r="W1608" s="325"/>
      <c r="X1608" s="325"/>
      <c r="Y1608" s="325"/>
      <c r="Z1608" s="325"/>
    </row>
    <row r="1609" spans="23:26">
      <c r="W1609" s="325"/>
      <c r="X1609" s="325"/>
      <c r="Y1609" s="325"/>
      <c r="Z1609" s="325"/>
    </row>
    <row r="1610" spans="23:26">
      <c r="W1610" s="325"/>
      <c r="X1610" s="325"/>
      <c r="Y1610" s="325"/>
      <c r="Z1610" s="325"/>
    </row>
    <row r="1611" spans="23:26">
      <c r="W1611" s="325"/>
      <c r="X1611" s="325"/>
      <c r="Y1611" s="325"/>
      <c r="Z1611" s="325"/>
    </row>
    <row r="1612" spans="23:26">
      <c r="W1612" s="325"/>
      <c r="X1612" s="325"/>
      <c r="Y1612" s="325"/>
      <c r="Z1612" s="325"/>
    </row>
    <row r="1613" spans="23:26">
      <c r="W1613" s="325"/>
      <c r="X1613" s="325"/>
      <c r="Y1613" s="325"/>
      <c r="Z1613" s="325"/>
    </row>
    <row r="1614" spans="23:26">
      <c r="W1614" s="325"/>
      <c r="X1614" s="325"/>
      <c r="Y1614" s="325"/>
      <c r="Z1614" s="325"/>
    </row>
    <row r="1615" spans="23:26">
      <c r="W1615" s="118"/>
      <c r="X1615" s="118"/>
      <c r="Y1615" s="118"/>
      <c r="Z1615" s="118"/>
    </row>
    <row r="1616" spans="23:26">
      <c r="W1616" s="118"/>
      <c r="X1616" s="118"/>
      <c r="Y1616" s="118"/>
      <c r="Z1616" s="118"/>
    </row>
    <row r="1617" spans="23:26">
      <c r="W1617" s="118"/>
      <c r="X1617" s="118"/>
      <c r="Y1617" s="118"/>
      <c r="Z1617" s="118"/>
    </row>
    <row r="1618" spans="23:26">
      <c r="W1618" s="118"/>
      <c r="X1618" s="118"/>
      <c r="Y1618" s="118"/>
      <c r="Z1618" s="118"/>
    </row>
    <row r="1619" spans="23:26">
      <c r="W1619" s="118"/>
      <c r="X1619" s="118"/>
      <c r="Y1619" s="118"/>
      <c r="Z1619" s="118"/>
    </row>
    <row r="1620" spans="23:26">
      <c r="W1620" s="118"/>
      <c r="X1620" s="118"/>
      <c r="Y1620" s="118"/>
      <c r="Z1620" s="118"/>
    </row>
    <row r="1621" spans="23:26">
      <c r="W1621" s="118"/>
      <c r="X1621" s="118"/>
      <c r="Y1621" s="118"/>
      <c r="Z1621" s="118"/>
    </row>
    <row r="1622" spans="23:26">
      <c r="W1622" s="118"/>
      <c r="X1622" s="118"/>
      <c r="Y1622" s="118"/>
      <c r="Z1622" s="118"/>
    </row>
    <row r="1623" spans="23:26">
      <c r="W1623" s="118"/>
      <c r="X1623" s="118"/>
      <c r="Y1623" s="118"/>
      <c r="Z1623" s="118"/>
    </row>
    <row r="1624" spans="23:26">
      <c r="W1624" s="118"/>
      <c r="X1624" s="118"/>
      <c r="Y1624" s="118"/>
      <c r="Z1624" s="118"/>
    </row>
    <row r="1625" spans="23:26">
      <c r="W1625" s="118"/>
      <c r="X1625" s="118"/>
      <c r="Y1625" s="118"/>
      <c r="Z1625" s="118"/>
    </row>
    <row r="1626" spans="23:26">
      <c r="W1626" s="118"/>
      <c r="X1626" s="118"/>
      <c r="Y1626" s="118"/>
      <c r="Z1626" s="118"/>
    </row>
    <row r="1627" spans="23:26">
      <c r="W1627" s="118"/>
      <c r="X1627" s="118"/>
      <c r="Y1627" s="118"/>
      <c r="Z1627" s="118"/>
    </row>
    <row r="1628" spans="23:26">
      <c r="W1628" s="118"/>
      <c r="X1628" s="118"/>
      <c r="Y1628" s="118"/>
      <c r="Z1628" s="118"/>
    </row>
    <row r="1629" spans="23:26">
      <c r="W1629" s="118"/>
      <c r="X1629" s="118"/>
      <c r="Y1629" s="118"/>
      <c r="Z1629" s="118"/>
    </row>
    <row r="1630" spans="23:26">
      <c r="W1630" s="324"/>
      <c r="X1630" s="324"/>
      <c r="Y1630" s="324"/>
      <c r="Z1630" s="324"/>
    </row>
    <row r="1631" spans="23:26">
      <c r="W1631" s="324"/>
      <c r="X1631" s="324"/>
      <c r="Y1631" s="324"/>
      <c r="Z1631" s="324"/>
    </row>
    <row r="1632" spans="23:26">
      <c r="W1632" s="118"/>
      <c r="X1632" s="118"/>
      <c r="Y1632" s="118"/>
      <c r="Z1632" s="118"/>
    </row>
    <row r="1633" spans="23:26">
      <c r="W1633" s="118"/>
      <c r="X1633" s="118"/>
      <c r="Y1633" s="118"/>
      <c r="Z1633" s="118"/>
    </row>
    <row r="1634" spans="23:26">
      <c r="W1634" s="118"/>
      <c r="X1634" s="118"/>
      <c r="Y1634" s="118"/>
      <c r="Z1634" s="118"/>
    </row>
    <row r="1635" spans="23:26">
      <c r="W1635" s="118"/>
      <c r="X1635" s="118"/>
      <c r="Y1635" s="118"/>
      <c r="Z1635" s="118"/>
    </row>
    <row r="1636" spans="23:26">
      <c r="W1636" s="118"/>
      <c r="X1636" s="118"/>
      <c r="Y1636" s="118"/>
      <c r="Z1636" s="118"/>
    </row>
    <row r="1637" spans="23:26">
      <c r="W1637" s="118"/>
      <c r="X1637" s="118"/>
      <c r="Y1637" s="118"/>
      <c r="Z1637" s="118"/>
    </row>
    <row r="1638" spans="23:26">
      <c r="W1638" s="118"/>
      <c r="X1638" s="118"/>
      <c r="Y1638" s="118"/>
      <c r="Z1638" s="118"/>
    </row>
    <row r="1639" spans="23:26">
      <c r="W1639" s="118"/>
      <c r="X1639" s="118"/>
      <c r="Y1639" s="118"/>
      <c r="Z1639" s="118"/>
    </row>
    <row r="1640" spans="23:26">
      <c r="W1640" s="118"/>
      <c r="X1640" s="118"/>
      <c r="Y1640" s="118"/>
      <c r="Z1640" s="118"/>
    </row>
    <row r="1641" spans="23:26">
      <c r="W1641" s="118"/>
      <c r="X1641" s="118"/>
      <c r="Y1641" s="118"/>
      <c r="Z1641" s="118"/>
    </row>
    <row r="1642" spans="23:26">
      <c r="W1642" s="118"/>
      <c r="X1642" s="118"/>
      <c r="Y1642" s="118"/>
      <c r="Z1642" s="118"/>
    </row>
    <row r="1643" spans="23:26">
      <c r="W1643" s="118"/>
      <c r="X1643" s="118"/>
      <c r="Y1643" s="118"/>
      <c r="Z1643" s="118"/>
    </row>
    <row r="1644" spans="23:26">
      <c r="W1644" s="118"/>
      <c r="X1644" s="118"/>
      <c r="Y1644" s="118"/>
      <c r="Z1644" s="118"/>
    </row>
    <row r="1645" spans="23:26">
      <c r="W1645" s="118"/>
      <c r="X1645" s="118"/>
      <c r="Y1645" s="118"/>
      <c r="Z1645" s="118"/>
    </row>
    <row r="1646" spans="23:26">
      <c r="W1646" s="118"/>
      <c r="X1646" s="118"/>
      <c r="Y1646" s="118"/>
      <c r="Z1646" s="118"/>
    </row>
    <row r="1647" spans="23:26">
      <c r="W1647" s="118"/>
      <c r="X1647" s="118"/>
      <c r="Y1647" s="118"/>
      <c r="Z1647" s="118"/>
    </row>
    <row r="1648" spans="23:26">
      <c r="W1648" s="118"/>
      <c r="X1648" s="118"/>
      <c r="Y1648" s="118"/>
      <c r="Z1648" s="118"/>
    </row>
    <row r="1649" spans="23:26">
      <c r="W1649" s="118"/>
      <c r="X1649" s="118"/>
      <c r="Y1649" s="118"/>
      <c r="Z1649" s="118"/>
    </row>
    <row r="1650" spans="23:26">
      <c r="W1650" s="118"/>
      <c r="X1650" s="118"/>
      <c r="Y1650" s="118"/>
      <c r="Z1650" s="118"/>
    </row>
    <row r="1651" spans="23:26">
      <c r="W1651" s="118"/>
      <c r="X1651" s="118"/>
      <c r="Y1651" s="118"/>
      <c r="Z1651" s="118"/>
    </row>
    <row r="1652" spans="23:26">
      <c r="W1652" s="118"/>
      <c r="X1652" s="118"/>
      <c r="Y1652" s="118"/>
      <c r="Z1652" s="118"/>
    </row>
    <row r="1653" spans="23:26">
      <c r="W1653" s="118"/>
      <c r="X1653" s="118"/>
      <c r="Y1653" s="118"/>
      <c r="Z1653" s="118"/>
    </row>
    <row r="1654" spans="23:26">
      <c r="W1654" s="118"/>
      <c r="X1654" s="118"/>
      <c r="Y1654" s="118"/>
      <c r="Z1654" s="118"/>
    </row>
    <row r="1655" spans="23:26">
      <c r="W1655" s="118"/>
      <c r="X1655" s="118"/>
      <c r="Y1655" s="118"/>
      <c r="Z1655" s="118"/>
    </row>
    <row r="1656" spans="23:26">
      <c r="W1656" s="118"/>
      <c r="X1656" s="118"/>
      <c r="Y1656" s="118"/>
      <c r="Z1656" s="118"/>
    </row>
    <row r="1657" spans="23:26">
      <c r="W1657" s="118"/>
      <c r="X1657" s="118"/>
      <c r="Y1657" s="118"/>
      <c r="Z1657" s="118"/>
    </row>
    <row r="1658" spans="23:26">
      <c r="W1658" s="118"/>
      <c r="X1658" s="118"/>
      <c r="Y1658" s="118"/>
      <c r="Z1658" s="118"/>
    </row>
    <row r="1659" spans="23:26">
      <c r="W1659" s="118"/>
      <c r="X1659" s="118"/>
      <c r="Y1659" s="118"/>
      <c r="Z1659" s="118"/>
    </row>
    <row r="1660" spans="23:26">
      <c r="W1660" s="118"/>
      <c r="X1660" s="118"/>
      <c r="Y1660" s="118"/>
      <c r="Z1660" s="118"/>
    </row>
    <row r="1661" spans="23:26">
      <c r="W1661" s="118"/>
      <c r="X1661" s="118"/>
      <c r="Y1661" s="118"/>
      <c r="Z1661" s="118"/>
    </row>
    <row r="1662" spans="23:26">
      <c r="W1662" s="118"/>
      <c r="X1662" s="118"/>
      <c r="Y1662" s="118"/>
      <c r="Z1662" s="118"/>
    </row>
    <row r="1663" spans="23:26">
      <c r="W1663" s="118"/>
      <c r="X1663" s="118"/>
      <c r="Y1663" s="118"/>
      <c r="Z1663" s="118"/>
    </row>
    <row r="1664" spans="23:26">
      <c r="W1664" s="118"/>
      <c r="X1664" s="118"/>
      <c r="Y1664" s="118"/>
      <c r="Z1664" s="118"/>
    </row>
    <row r="1665" spans="23:26">
      <c r="W1665" s="118"/>
      <c r="X1665" s="118"/>
      <c r="Y1665" s="118"/>
      <c r="Z1665" s="118"/>
    </row>
    <row r="1666" spans="23:26">
      <c r="W1666" s="118"/>
      <c r="X1666" s="118"/>
      <c r="Y1666" s="118"/>
      <c r="Z1666" s="118"/>
    </row>
    <row r="1667" spans="23:26">
      <c r="W1667" s="118"/>
      <c r="X1667" s="118"/>
      <c r="Y1667" s="118"/>
      <c r="Z1667" s="118"/>
    </row>
    <row r="1668" spans="23:26">
      <c r="W1668" s="118"/>
      <c r="X1668" s="118"/>
      <c r="Y1668" s="118"/>
      <c r="Z1668" s="118"/>
    </row>
    <row r="1669" spans="23:26">
      <c r="W1669" s="118"/>
      <c r="X1669" s="118"/>
      <c r="Y1669" s="118"/>
      <c r="Z1669" s="118"/>
    </row>
    <row r="1670" spans="23:26">
      <c r="W1670" s="118"/>
      <c r="X1670" s="118"/>
      <c r="Y1670" s="118"/>
      <c r="Z1670" s="118"/>
    </row>
    <row r="1671" spans="23:26">
      <c r="W1671" s="118"/>
      <c r="X1671" s="118"/>
      <c r="Y1671" s="118"/>
      <c r="Z1671" s="118"/>
    </row>
    <row r="1672" spans="23:26">
      <c r="W1672" s="118"/>
      <c r="X1672" s="118"/>
      <c r="Y1672" s="118"/>
      <c r="Z1672" s="118"/>
    </row>
    <row r="1673" spans="23:26">
      <c r="W1673" s="118"/>
      <c r="X1673" s="118"/>
      <c r="Y1673" s="118"/>
      <c r="Z1673" s="118"/>
    </row>
    <row r="1674" spans="23:26">
      <c r="W1674" s="118"/>
      <c r="X1674" s="118"/>
      <c r="Y1674" s="118"/>
      <c r="Z1674" s="118"/>
    </row>
    <row r="1675" spans="23:26">
      <c r="W1675" s="118"/>
      <c r="X1675" s="118"/>
      <c r="Y1675" s="118"/>
      <c r="Z1675" s="118"/>
    </row>
    <row r="1676" spans="23:26">
      <c r="W1676" s="118"/>
      <c r="X1676" s="118"/>
      <c r="Y1676" s="118"/>
      <c r="Z1676" s="118"/>
    </row>
    <row r="1677" spans="23:26">
      <c r="W1677" s="118"/>
      <c r="X1677" s="118"/>
      <c r="Y1677" s="118"/>
      <c r="Z1677" s="118"/>
    </row>
    <row r="1678" spans="23:26">
      <c r="W1678" s="118"/>
      <c r="X1678" s="118"/>
      <c r="Y1678" s="118"/>
      <c r="Z1678" s="118"/>
    </row>
    <row r="1679" spans="23:26">
      <c r="W1679" s="118"/>
      <c r="X1679" s="118"/>
      <c r="Y1679" s="118"/>
      <c r="Z1679" s="118"/>
    </row>
    <row r="1680" spans="23:26">
      <c r="W1680" s="118"/>
      <c r="X1680" s="118"/>
      <c r="Y1680" s="118"/>
      <c r="Z1680" s="118"/>
    </row>
    <row r="1681" spans="23:26">
      <c r="W1681" s="118"/>
      <c r="X1681" s="118"/>
      <c r="Y1681" s="118"/>
      <c r="Z1681" s="118"/>
    </row>
    <row r="1682" spans="23:26">
      <c r="W1682" s="118"/>
      <c r="X1682" s="118"/>
      <c r="Y1682" s="118"/>
      <c r="Z1682" s="118"/>
    </row>
    <row r="1683" spans="23:26">
      <c r="W1683" s="118"/>
      <c r="X1683" s="118"/>
      <c r="Y1683" s="118"/>
      <c r="Z1683" s="118"/>
    </row>
    <row r="1684" spans="23:26">
      <c r="W1684" s="118"/>
      <c r="X1684" s="118"/>
      <c r="Y1684" s="118"/>
      <c r="Z1684" s="118"/>
    </row>
    <row r="1685" spans="23:26">
      <c r="W1685" s="118"/>
      <c r="X1685" s="118"/>
      <c r="Y1685" s="118"/>
      <c r="Z1685" s="118"/>
    </row>
    <row r="1686" spans="23:26">
      <c r="W1686" s="118"/>
      <c r="X1686" s="118"/>
      <c r="Y1686" s="118"/>
      <c r="Z1686" s="118"/>
    </row>
    <row r="1687" spans="23:26">
      <c r="W1687" s="118"/>
      <c r="X1687" s="118"/>
      <c r="Y1687" s="118"/>
      <c r="Z1687" s="118"/>
    </row>
    <row r="1688" spans="23:26">
      <c r="W1688" s="118"/>
      <c r="X1688" s="118"/>
      <c r="Y1688" s="118"/>
      <c r="Z1688" s="118"/>
    </row>
    <row r="1689" spans="23:26">
      <c r="W1689" s="118"/>
      <c r="X1689" s="118"/>
      <c r="Y1689" s="118"/>
      <c r="Z1689" s="118"/>
    </row>
    <row r="1690" spans="23:26">
      <c r="W1690" s="118"/>
      <c r="X1690" s="118"/>
      <c r="Y1690" s="118"/>
      <c r="Z1690" s="118"/>
    </row>
    <row r="1691" spans="23:26">
      <c r="W1691" s="118"/>
      <c r="X1691" s="118"/>
      <c r="Y1691" s="118"/>
      <c r="Z1691" s="118"/>
    </row>
    <row r="1692" spans="23:26">
      <c r="W1692" s="118"/>
      <c r="X1692" s="118"/>
      <c r="Y1692" s="118"/>
      <c r="Z1692" s="118"/>
    </row>
    <row r="1693" spans="23:26">
      <c r="W1693" s="118"/>
      <c r="X1693" s="118"/>
      <c r="Y1693" s="118"/>
      <c r="Z1693" s="118"/>
    </row>
    <row r="1694" spans="23:26">
      <c r="W1694" s="118"/>
      <c r="X1694" s="118"/>
      <c r="Y1694" s="118"/>
      <c r="Z1694" s="118"/>
    </row>
    <row r="1695" spans="23:26">
      <c r="W1695" s="118"/>
      <c r="X1695" s="118"/>
      <c r="Y1695" s="118"/>
      <c r="Z1695" s="118"/>
    </row>
    <row r="1696" spans="23:26">
      <c r="W1696" s="118"/>
      <c r="X1696" s="118"/>
      <c r="Y1696" s="118"/>
      <c r="Z1696" s="118"/>
    </row>
    <row r="1697" spans="23:26">
      <c r="W1697" s="118"/>
      <c r="X1697" s="118"/>
      <c r="Y1697" s="118"/>
      <c r="Z1697" s="118"/>
    </row>
    <row r="1698" spans="23:26">
      <c r="W1698" s="118"/>
      <c r="X1698" s="118"/>
      <c r="Y1698" s="118"/>
      <c r="Z1698" s="118"/>
    </row>
    <row r="1699" spans="23:26">
      <c r="W1699" s="118"/>
      <c r="X1699" s="118"/>
      <c r="Y1699" s="118"/>
      <c r="Z1699" s="118"/>
    </row>
    <row r="1700" spans="23:26">
      <c r="W1700" s="118"/>
      <c r="X1700" s="118"/>
      <c r="Y1700" s="118"/>
      <c r="Z1700" s="118"/>
    </row>
    <row r="1701" spans="23:26">
      <c r="W1701" s="118"/>
      <c r="X1701" s="118"/>
      <c r="Y1701" s="118"/>
      <c r="Z1701" s="118"/>
    </row>
    <row r="1702" spans="23:26">
      <c r="W1702" s="118"/>
      <c r="X1702" s="118"/>
      <c r="Y1702" s="118"/>
      <c r="Z1702" s="118"/>
    </row>
    <row r="1703" spans="23:26">
      <c r="W1703" s="118"/>
      <c r="X1703" s="118"/>
      <c r="Y1703" s="118"/>
      <c r="Z1703" s="118"/>
    </row>
    <row r="1704" spans="23:26">
      <c r="W1704" s="118"/>
      <c r="X1704" s="118"/>
      <c r="Y1704" s="118"/>
      <c r="Z1704" s="118"/>
    </row>
    <row r="1705" spans="23:26">
      <c r="W1705" s="118"/>
      <c r="X1705" s="118"/>
      <c r="Y1705" s="118"/>
      <c r="Z1705" s="118"/>
    </row>
    <row r="1706" spans="23:26">
      <c r="W1706" s="118"/>
      <c r="X1706" s="118"/>
      <c r="Y1706" s="118"/>
      <c r="Z1706" s="118"/>
    </row>
    <row r="1707" spans="23:26">
      <c r="W1707" s="118"/>
      <c r="X1707" s="118"/>
      <c r="Y1707" s="118"/>
      <c r="Z1707" s="118"/>
    </row>
    <row r="1708" spans="23:26">
      <c r="W1708" s="118"/>
      <c r="X1708" s="118"/>
      <c r="Y1708" s="118"/>
      <c r="Z1708" s="118"/>
    </row>
    <row r="1709" spans="23:26">
      <c r="W1709" s="118"/>
      <c r="X1709" s="118"/>
      <c r="Y1709" s="118"/>
      <c r="Z1709" s="118"/>
    </row>
    <row r="1710" spans="23:26">
      <c r="W1710" s="118"/>
      <c r="X1710" s="118"/>
      <c r="Y1710" s="118"/>
      <c r="Z1710" s="118"/>
    </row>
    <row r="1711" spans="23:26">
      <c r="W1711" s="118"/>
      <c r="X1711" s="118"/>
      <c r="Y1711" s="118"/>
      <c r="Z1711" s="118"/>
    </row>
    <row r="1712" spans="23:26">
      <c r="W1712" s="118"/>
      <c r="X1712" s="118"/>
      <c r="Y1712" s="118"/>
      <c r="Z1712" s="118"/>
    </row>
    <row r="1713" spans="23:26">
      <c r="W1713" s="118"/>
      <c r="X1713" s="118"/>
      <c r="Y1713" s="118"/>
      <c r="Z1713" s="118"/>
    </row>
    <row r="1714" spans="23:26">
      <c r="W1714" s="118"/>
      <c r="X1714" s="118"/>
      <c r="Y1714" s="118"/>
      <c r="Z1714" s="118"/>
    </row>
    <row r="1715" spans="23:26">
      <c r="W1715" s="118"/>
      <c r="X1715" s="118"/>
      <c r="Y1715" s="118"/>
      <c r="Z1715" s="118"/>
    </row>
    <row r="1716" spans="23:26">
      <c r="W1716" s="118"/>
      <c r="X1716" s="118"/>
      <c r="Y1716" s="118"/>
      <c r="Z1716" s="118"/>
    </row>
    <row r="1717" spans="23:26">
      <c r="W1717" s="118"/>
      <c r="X1717" s="118"/>
      <c r="Y1717" s="118"/>
      <c r="Z1717" s="118"/>
    </row>
    <row r="1718" spans="23:26">
      <c r="W1718" s="118"/>
      <c r="X1718" s="118"/>
      <c r="Y1718" s="118"/>
      <c r="Z1718" s="118"/>
    </row>
    <row r="1719" spans="23:26">
      <c r="W1719" s="118"/>
      <c r="X1719" s="118"/>
      <c r="Y1719" s="118"/>
      <c r="Z1719" s="118"/>
    </row>
    <row r="1720" spans="23:26">
      <c r="W1720" s="118"/>
      <c r="X1720" s="118"/>
      <c r="Y1720" s="118"/>
      <c r="Z1720" s="118"/>
    </row>
    <row r="1721" spans="23:26">
      <c r="W1721" s="118"/>
      <c r="X1721" s="118"/>
      <c r="Y1721" s="118"/>
      <c r="Z1721" s="118"/>
    </row>
    <row r="1722" spans="23:26">
      <c r="W1722" s="118"/>
      <c r="X1722" s="118"/>
      <c r="Y1722" s="118"/>
      <c r="Z1722" s="118"/>
    </row>
    <row r="1723" spans="23:26">
      <c r="W1723" s="118"/>
      <c r="X1723" s="118"/>
      <c r="Y1723" s="118"/>
      <c r="Z1723" s="118"/>
    </row>
    <row r="1724" spans="23:26">
      <c r="W1724" s="118"/>
      <c r="X1724" s="118"/>
      <c r="Y1724" s="118"/>
      <c r="Z1724" s="118"/>
    </row>
    <row r="1725" spans="23:26">
      <c r="W1725" s="118"/>
      <c r="X1725" s="118"/>
      <c r="Y1725" s="118"/>
      <c r="Z1725" s="118"/>
    </row>
    <row r="1726" spans="23:26">
      <c r="W1726" s="118"/>
      <c r="X1726" s="118"/>
      <c r="Y1726" s="118"/>
      <c r="Z1726" s="118"/>
    </row>
    <row r="1727" spans="23:26">
      <c r="W1727" s="118"/>
      <c r="X1727" s="118"/>
      <c r="Y1727" s="118"/>
      <c r="Z1727" s="118"/>
    </row>
    <row r="1728" spans="23:26">
      <c r="W1728" s="118"/>
      <c r="X1728" s="118"/>
      <c r="Y1728" s="118"/>
      <c r="Z1728" s="118"/>
    </row>
    <row r="1729" spans="23:26">
      <c r="W1729" s="118"/>
      <c r="X1729" s="118"/>
      <c r="Y1729" s="118"/>
      <c r="Z1729" s="118"/>
    </row>
    <row r="1730" spans="23:26">
      <c r="W1730" s="118"/>
      <c r="X1730" s="118"/>
      <c r="Y1730" s="118"/>
      <c r="Z1730" s="118"/>
    </row>
    <row r="1731" spans="23:26">
      <c r="W1731" s="118"/>
      <c r="X1731" s="118"/>
      <c r="Y1731" s="118"/>
      <c r="Z1731" s="118"/>
    </row>
    <row r="1732" spans="23:26">
      <c r="W1732" s="361"/>
      <c r="X1732" s="361"/>
      <c r="Y1732" s="362"/>
      <c r="Z1732" s="362"/>
    </row>
    <row r="1733" spans="23:26">
      <c r="W1733" s="361"/>
      <c r="X1733" s="361"/>
      <c r="Y1733" s="362"/>
      <c r="Z1733" s="362"/>
    </row>
    <row r="1734" spans="23:26">
      <c r="W1734" s="361"/>
      <c r="X1734" s="361"/>
      <c r="Y1734" s="362"/>
      <c r="Z1734" s="362"/>
    </row>
    <row r="1735" spans="23:26">
      <c r="W1735" s="361"/>
      <c r="X1735" s="361"/>
      <c r="Y1735" s="362"/>
      <c r="Z1735" s="362"/>
    </row>
    <row r="1736" spans="23:26">
      <c r="W1736" s="361"/>
      <c r="X1736" s="361"/>
      <c r="Y1736" s="362"/>
      <c r="Z1736" s="362"/>
    </row>
    <row r="1737" spans="23:26">
      <c r="W1737" s="361"/>
      <c r="X1737" s="361"/>
      <c r="Y1737" s="362"/>
      <c r="Z1737" s="362"/>
    </row>
    <row r="1738" spans="23:26">
      <c r="W1738" s="361"/>
      <c r="X1738" s="361"/>
      <c r="Y1738" s="362"/>
      <c r="Z1738" s="362"/>
    </row>
    <row r="1739" spans="23:26">
      <c r="W1739" s="361"/>
      <c r="X1739" s="361"/>
      <c r="Y1739" s="362"/>
      <c r="Z1739" s="362"/>
    </row>
    <row r="1740" spans="23:26">
      <c r="W1740" s="361"/>
      <c r="X1740" s="361"/>
      <c r="Y1740" s="362"/>
      <c r="Z1740" s="362"/>
    </row>
    <row r="1741" spans="23:26">
      <c r="W1741" s="361"/>
      <c r="X1741" s="361"/>
      <c r="Y1741" s="362"/>
      <c r="Z1741" s="362"/>
    </row>
    <row r="1742" spans="23:26">
      <c r="W1742" s="361"/>
      <c r="X1742" s="361"/>
      <c r="Y1742" s="362"/>
      <c r="Z1742" s="362"/>
    </row>
    <row r="1743" spans="23:26">
      <c r="W1743" s="361"/>
      <c r="X1743" s="361"/>
      <c r="Y1743" s="362"/>
      <c r="Z1743" s="362"/>
    </row>
    <row r="1744" spans="23:26">
      <c r="W1744" s="361"/>
      <c r="X1744" s="361"/>
      <c r="Y1744" s="362"/>
      <c r="Z1744" s="362"/>
    </row>
    <row r="1745" spans="23:26">
      <c r="W1745" s="361"/>
      <c r="X1745" s="361"/>
      <c r="Y1745" s="362"/>
      <c r="Z1745" s="362"/>
    </row>
    <row r="1746" spans="23:26">
      <c r="W1746" s="361"/>
      <c r="X1746" s="361"/>
      <c r="Y1746" s="362"/>
      <c r="Z1746" s="362"/>
    </row>
    <row r="1747" spans="23:26">
      <c r="W1747" s="361"/>
      <c r="X1747" s="361"/>
      <c r="Y1747" s="362"/>
      <c r="Z1747" s="362"/>
    </row>
    <row r="1748" spans="23:26">
      <c r="W1748" s="361"/>
      <c r="X1748" s="361"/>
      <c r="Y1748" s="362"/>
      <c r="Z1748" s="362"/>
    </row>
    <row r="1749" spans="23:26">
      <c r="W1749" s="361"/>
      <c r="X1749" s="361"/>
      <c r="Y1749" s="362"/>
      <c r="Z1749" s="362"/>
    </row>
    <row r="1750" spans="23:26">
      <c r="W1750" s="361"/>
      <c r="X1750" s="361"/>
      <c r="Y1750" s="362"/>
      <c r="Z1750" s="362"/>
    </row>
    <row r="1751" spans="23:26">
      <c r="W1751" s="361"/>
      <c r="X1751" s="361"/>
      <c r="Y1751" s="362"/>
      <c r="Z1751" s="362"/>
    </row>
    <row r="1752" spans="23:26">
      <c r="W1752" s="361"/>
      <c r="X1752" s="361"/>
      <c r="Y1752" s="362"/>
      <c r="Z1752" s="362"/>
    </row>
    <row r="1753" spans="23:26">
      <c r="W1753" s="361"/>
      <c r="X1753" s="361"/>
      <c r="Y1753" s="362"/>
      <c r="Z1753" s="362"/>
    </row>
    <row r="1754" spans="23:26">
      <c r="W1754" s="361"/>
      <c r="X1754" s="361"/>
      <c r="Y1754" s="362"/>
      <c r="Z1754" s="362"/>
    </row>
    <row r="1755" spans="23:26">
      <c r="W1755" s="361"/>
      <c r="X1755" s="361"/>
      <c r="Y1755" s="362"/>
      <c r="Z1755" s="362"/>
    </row>
    <row r="1756" spans="23:26">
      <c r="W1756" s="361"/>
      <c r="X1756" s="361"/>
      <c r="Y1756" s="362"/>
      <c r="Z1756" s="362"/>
    </row>
    <row r="1757" spans="23:26">
      <c r="W1757" s="361"/>
      <c r="X1757" s="361"/>
      <c r="Y1757" s="362"/>
      <c r="Z1757" s="362"/>
    </row>
    <row r="1758" spans="23:26">
      <c r="W1758" s="361"/>
      <c r="X1758" s="361"/>
      <c r="Y1758" s="362"/>
      <c r="Z1758" s="362"/>
    </row>
    <row r="1759" spans="23:26">
      <c r="W1759" s="361"/>
      <c r="X1759" s="361"/>
      <c r="Y1759" s="362"/>
      <c r="Z1759" s="362"/>
    </row>
    <row r="1760" spans="23:26">
      <c r="W1760" s="361"/>
      <c r="X1760" s="361"/>
      <c r="Y1760" s="362"/>
      <c r="Z1760" s="362"/>
    </row>
    <row r="1761" spans="23:26">
      <c r="W1761" s="361"/>
      <c r="X1761" s="361"/>
      <c r="Y1761" s="362"/>
      <c r="Z1761" s="362"/>
    </row>
    <row r="1762" spans="23:26">
      <c r="W1762" s="361"/>
      <c r="X1762" s="361"/>
      <c r="Y1762" s="362"/>
      <c r="Z1762" s="362"/>
    </row>
    <row r="1763" spans="23:26">
      <c r="W1763" s="361"/>
      <c r="X1763" s="361"/>
      <c r="Y1763" s="362"/>
      <c r="Z1763" s="362"/>
    </row>
    <row r="1764" spans="23:26">
      <c r="W1764" s="361"/>
      <c r="X1764" s="361"/>
      <c r="Y1764" s="362"/>
      <c r="Z1764" s="362"/>
    </row>
    <row r="1765" spans="23:26">
      <c r="W1765" s="361"/>
      <c r="X1765" s="361"/>
      <c r="Y1765" s="362"/>
      <c r="Z1765" s="362"/>
    </row>
    <row r="1766" spans="23:26">
      <c r="W1766" s="361"/>
      <c r="X1766" s="361"/>
      <c r="Y1766" s="362"/>
      <c r="Z1766" s="362"/>
    </row>
    <row r="1767" spans="23:26">
      <c r="W1767" s="361"/>
      <c r="X1767" s="361"/>
      <c r="Y1767" s="362"/>
      <c r="Z1767" s="362"/>
    </row>
    <row r="1768" spans="23:26">
      <c r="W1768" s="361"/>
      <c r="X1768" s="361"/>
      <c r="Y1768" s="362"/>
      <c r="Z1768" s="362"/>
    </row>
    <row r="1769" spans="23:26">
      <c r="W1769" s="361"/>
      <c r="X1769" s="361"/>
      <c r="Y1769" s="362"/>
      <c r="Z1769" s="362"/>
    </row>
    <row r="1770" spans="23:26">
      <c r="W1770" s="361"/>
      <c r="X1770" s="361"/>
      <c r="Y1770" s="362"/>
      <c r="Z1770" s="362"/>
    </row>
    <row r="1771" spans="23:26">
      <c r="W1771" s="361"/>
      <c r="X1771" s="361"/>
      <c r="Y1771" s="362"/>
      <c r="Z1771" s="362"/>
    </row>
    <row r="1772" spans="23:26">
      <c r="W1772" s="361"/>
      <c r="X1772" s="361"/>
      <c r="Y1772" s="362"/>
      <c r="Z1772" s="362"/>
    </row>
    <row r="1773" spans="23:26">
      <c r="W1773" s="361"/>
      <c r="X1773" s="361"/>
      <c r="Y1773" s="362"/>
      <c r="Z1773" s="362"/>
    </row>
    <row r="1774" spans="23:26">
      <c r="W1774" s="361"/>
      <c r="X1774" s="361"/>
      <c r="Y1774" s="362"/>
      <c r="Z1774" s="362"/>
    </row>
    <row r="1775" spans="23:26">
      <c r="W1775" s="361"/>
      <c r="X1775" s="361"/>
      <c r="Y1775" s="362"/>
      <c r="Z1775" s="362"/>
    </row>
    <row r="1776" spans="23:26">
      <c r="W1776" s="361"/>
      <c r="X1776" s="361"/>
      <c r="Y1776" s="362"/>
      <c r="Z1776" s="362"/>
    </row>
    <row r="1777" spans="23:26">
      <c r="W1777" s="361"/>
      <c r="X1777" s="361"/>
      <c r="Y1777" s="362"/>
      <c r="Z1777" s="362"/>
    </row>
    <row r="1778" spans="23:26">
      <c r="W1778" s="361"/>
      <c r="X1778" s="361"/>
      <c r="Y1778" s="362"/>
      <c r="Z1778" s="362"/>
    </row>
    <row r="1779" spans="23:26">
      <c r="W1779" s="361"/>
      <c r="X1779" s="361"/>
      <c r="Y1779" s="362"/>
      <c r="Z1779" s="362"/>
    </row>
    <row r="1780" spans="23:26">
      <c r="W1780" s="361"/>
      <c r="X1780" s="361"/>
      <c r="Y1780" s="362"/>
      <c r="Z1780" s="362"/>
    </row>
    <row r="1781" spans="23:26">
      <c r="W1781" s="361"/>
      <c r="X1781" s="361"/>
      <c r="Y1781" s="362"/>
      <c r="Z1781" s="362"/>
    </row>
    <row r="1782" spans="23:26">
      <c r="W1782" s="361"/>
      <c r="X1782" s="361"/>
      <c r="Y1782" s="362"/>
      <c r="Z1782" s="362"/>
    </row>
    <row r="1783" spans="23:26">
      <c r="W1783" s="361"/>
      <c r="X1783" s="361"/>
      <c r="Y1783" s="362"/>
      <c r="Z1783" s="362"/>
    </row>
    <row r="1784" spans="23:26">
      <c r="W1784" s="361"/>
      <c r="X1784" s="361"/>
      <c r="Y1784" s="362"/>
      <c r="Z1784" s="362"/>
    </row>
    <row r="1785" spans="23:26">
      <c r="W1785" s="361"/>
      <c r="X1785" s="361"/>
      <c r="Y1785" s="362"/>
      <c r="Z1785" s="362"/>
    </row>
    <row r="1786" spans="23:26">
      <c r="W1786" s="361"/>
      <c r="X1786" s="361"/>
      <c r="Y1786" s="362"/>
      <c r="Z1786" s="362"/>
    </row>
    <row r="1787" spans="23:26">
      <c r="W1787" s="361"/>
      <c r="X1787" s="361"/>
      <c r="Y1787" s="362"/>
      <c r="Z1787" s="362"/>
    </row>
    <row r="1788" spans="23:26">
      <c r="W1788" s="361"/>
      <c r="X1788" s="361"/>
      <c r="Y1788" s="362"/>
      <c r="Z1788" s="362"/>
    </row>
    <row r="1789" spans="23:26">
      <c r="W1789" s="361"/>
      <c r="X1789" s="361"/>
      <c r="Y1789" s="362"/>
      <c r="Z1789" s="362"/>
    </row>
    <row r="1790" spans="23:26">
      <c r="W1790" s="361"/>
      <c r="X1790" s="361"/>
      <c r="Y1790" s="362"/>
      <c r="Z1790" s="362"/>
    </row>
    <row r="1791" spans="23:26">
      <c r="W1791" s="361"/>
      <c r="X1791" s="361"/>
      <c r="Y1791" s="362"/>
      <c r="Z1791" s="362"/>
    </row>
    <row r="1792" spans="23:26">
      <c r="W1792" s="361"/>
      <c r="X1792" s="361"/>
      <c r="Y1792" s="362"/>
      <c r="Z1792" s="362"/>
    </row>
    <row r="1793" spans="23:26">
      <c r="W1793" s="361"/>
      <c r="X1793" s="361"/>
      <c r="Y1793" s="362"/>
      <c r="Z1793" s="362"/>
    </row>
    <row r="1794" spans="23:26">
      <c r="W1794" s="361"/>
      <c r="X1794" s="361"/>
      <c r="Y1794" s="362"/>
      <c r="Z1794" s="362"/>
    </row>
    <row r="1795" spans="23:26">
      <c r="W1795" s="361"/>
      <c r="X1795" s="361"/>
      <c r="Y1795" s="362"/>
      <c r="Z1795" s="362"/>
    </row>
    <row r="1796" spans="23:26">
      <c r="W1796" s="361"/>
      <c r="X1796" s="361"/>
      <c r="Y1796" s="362"/>
      <c r="Z1796" s="362"/>
    </row>
    <row r="1797" spans="23:26">
      <c r="W1797" s="363"/>
      <c r="X1797" s="363"/>
      <c r="Y1797" s="362"/>
      <c r="Z1797" s="362"/>
    </row>
    <row r="1798" spans="23:26">
      <c r="W1798" s="363"/>
      <c r="X1798" s="363"/>
      <c r="Y1798" s="362"/>
      <c r="Z1798" s="362"/>
    </row>
    <row r="1799" spans="23:26">
      <c r="W1799" s="363"/>
      <c r="X1799" s="363"/>
      <c r="Y1799" s="362"/>
      <c r="Z1799" s="362"/>
    </row>
    <row r="1800" spans="23:26">
      <c r="W1800" s="363"/>
      <c r="X1800" s="363"/>
      <c r="Y1800" s="362"/>
      <c r="Z1800" s="362"/>
    </row>
    <row r="1801" spans="23:26">
      <c r="W1801" s="361"/>
      <c r="X1801" s="361"/>
      <c r="Y1801" s="362"/>
      <c r="Z1801" s="362"/>
    </row>
    <row r="1802" spans="23:26">
      <c r="W1802" s="361"/>
      <c r="X1802" s="361"/>
      <c r="Y1802" s="362"/>
      <c r="Z1802" s="362"/>
    </row>
    <row r="1803" spans="23:26">
      <c r="W1803" s="363"/>
      <c r="X1803" s="363"/>
      <c r="Y1803" s="362"/>
      <c r="Z1803" s="362"/>
    </row>
    <row r="1804" spans="23:26">
      <c r="W1804" s="363"/>
      <c r="X1804" s="363"/>
      <c r="Y1804" s="362"/>
      <c r="Z1804" s="362"/>
    </row>
    <row r="1805" spans="23:26">
      <c r="W1805" s="361"/>
      <c r="X1805" s="361"/>
      <c r="Y1805" s="362"/>
      <c r="Z1805" s="362"/>
    </row>
    <row r="1806" spans="23:26">
      <c r="W1806" s="361"/>
      <c r="X1806" s="361"/>
      <c r="Y1806" s="362"/>
      <c r="Z1806" s="362"/>
    </row>
    <row r="1807" spans="23:26">
      <c r="W1807" s="361"/>
      <c r="X1807" s="361"/>
      <c r="Y1807" s="362"/>
      <c r="Z1807" s="362"/>
    </row>
    <row r="1808" spans="23:26">
      <c r="W1808" s="361"/>
      <c r="X1808" s="361"/>
      <c r="Y1808" s="362"/>
      <c r="Z1808" s="362"/>
    </row>
    <row r="1809" spans="23:26">
      <c r="W1809" s="361"/>
      <c r="X1809" s="361"/>
      <c r="Y1809" s="362"/>
      <c r="Z1809" s="362"/>
    </row>
    <row r="1810" spans="23:26">
      <c r="W1810" s="361"/>
      <c r="X1810" s="361"/>
      <c r="Y1810" s="362"/>
      <c r="Z1810" s="362"/>
    </row>
    <row r="1811" spans="23:26">
      <c r="W1811" s="361"/>
      <c r="X1811" s="361"/>
      <c r="Y1811" s="362"/>
      <c r="Z1811" s="362"/>
    </row>
    <row r="1812" spans="23:26">
      <c r="W1812" s="361"/>
      <c r="X1812" s="361"/>
      <c r="Y1812" s="362"/>
      <c r="Z1812" s="362"/>
    </row>
    <row r="1813" spans="23:26">
      <c r="W1813" s="361"/>
      <c r="X1813" s="361"/>
      <c r="Y1813" s="362"/>
      <c r="Z1813" s="362"/>
    </row>
    <row r="1814" spans="23:26">
      <c r="W1814" s="361"/>
      <c r="X1814" s="361"/>
      <c r="Y1814" s="362"/>
      <c r="Z1814" s="362"/>
    </row>
    <row r="1815" spans="23:26">
      <c r="W1815" s="361"/>
      <c r="X1815" s="361"/>
      <c r="Y1815" s="362"/>
      <c r="Z1815" s="362"/>
    </row>
    <row r="1816" spans="23:26">
      <c r="W1816" s="361"/>
      <c r="X1816" s="361"/>
      <c r="Y1816" s="362"/>
      <c r="Z1816" s="362"/>
    </row>
    <row r="1817" spans="23:26">
      <c r="W1817" s="361"/>
      <c r="X1817" s="361"/>
      <c r="Y1817" s="362"/>
      <c r="Z1817" s="362"/>
    </row>
    <row r="1818" spans="23:26">
      <c r="W1818" s="361"/>
      <c r="X1818" s="361"/>
      <c r="Y1818" s="362"/>
      <c r="Z1818" s="362"/>
    </row>
    <row r="1819" spans="23:26">
      <c r="W1819" s="361"/>
      <c r="X1819" s="361"/>
      <c r="Y1819" s="362"/>
      <c r="Z1819" s="362"/>
    </row>
    <row r="1820" spans="23:26">
      <c r="W1820" s="361"/>
      <c r="X1820" s="361"/>
      <c r="Y1820" s="362"/>
      <c r="Z1820" s="362"/>
    </row>
    <row r="1821" spans="23:26">
      <c r="W1821" s="361"/>
      <c r="X1821" s="361"/>
      <c r="Y1821" s="362"/>
      <c r="Z1821" s="362"/>
    </row>
    <row r="1822" spans="23:26">
      <c r="W1822" s="361"/>
      <c r="X1822" s="361"/>
      <c r="Y1822" s="362"/>
      <c r="Z1822" s="362"/>
    </row>
    <row r="1823" spans="23:26">
      <c r="W1823" s="361"/>
      <c r="X1823" s="361"/>
      <c r="Y1823" s="362"/>
      <c r="Z1823" s="362"/>
    </row>
    <row r="1824" spans="23:26">
      <c r="W1824" s="361"/>
      <c r="X1824" s="361"/>
      <c r="Y1824" s="362"/>
      <c r="Z1824" s="362"/>
    </row>
    <row r="1825" spans="23:26">
      <c r="W1825" s="363"/>
      <c r="X1825" s="363"/>
      <c r="Y1825" s="362"/>
      <c r="Z1825" s="362"/>
    </row>
    <row r="1826" spans="23:26">
      <c r="W1826" s="363"/>
      <c r="X1826" s="363"/>
      <c r="Y1826" s="362"/>
      <c r="Z1826" s="362"/>
    </row>
    <row r="1827" spans="23:26">
      <c r="W1827" s="363"/>
      <c r="X1827" s="363"/>
      <c r="Y1827" s="362"/>
      <c r="Z1827" s="362"/>
    </row>
    <row r="1828" spans="23:26">
      <c r="W1828" s="363"/>
      <c r="X1828" s="363"/>
      <c r="Y1828" s="362"/>
      <c r="Z1828" s="362"/>
    </row>
    <row r="1829" spans="23:26">
      <c r="W1829" s="361"/>
      <c r="X1829" s="361"/>
      <c r="Y1829" s="362"/>
      <c r="Z1829" s="362"/>
    </row>
    <row r="1830" spans="23:26">
      <c r="W1830" s="363"/>
      <c r="X1830" s="363"/>
      <c r="Y1830" s="362"/>
      <c r="Z1830" s="362"/>
    </row>
    <row r="1831" spans="23:26">
      <c r="W1831" s="363"/>
      <c r="X1831" s="363"/>
      <c r="Y1831" s="362"/>
      <c r="Z1831" s="362"/>
    </row>
    <row r="1832" spans="23:26">
      <c r="W1832" s="363"/>
      <c r="X1832" s="363"/>
      <c r="Y1832" s="362"/>
      <c r="Z1832" s="362"/>
    </row>
    <row r="1833" spans="23:26">
      <c r="W1833" s="363"/>
      <c r="X1833" s="363"/>
      <c r="Y1833" s="362"/>
      <c r="Z1833" s="362"/>
    </row>
    <row r="1834" spans="23:26">
      <c r="W1834" s="363"/>
      <c r="X1834" s="363"/>
      <c r="Y1834" s="362"/>
      <c r="Z1834" s="362"/>
    </row>
    <row r="1835" spans="23:26">
      <c r="W1835" s="361"/>
      <c r="X1835" s="361"/>
      <c r="Y1835" s="362"/>
      <c r="Z1835" s="362"/>
    </row>
    <row r="1836" spans="23:26">
      <c r="W1836" s="361"/>
      <c r="X1836" s="361"/>
      <c r="Y1836" s="362"/>
      <c r="Z1836" s="362"/>
    </row>
    <row r="1837" spans="23:26">
      <c r="W1837" s="361"/>
      <c r="X1837" s="361"/>
      <c r="Y1837" s="362"/>
      <c r="Z1837" s="362"/>
    </row>
    <row r="1838" spans="23:26">
      <c r="W1838" s="361"/>
      <c r="X1838" s="361"/>
      <c r="Y1838" s="362"/>
      <c r="Z1838" s="362"/>
    </row>
    <row r="1839" spans="23:26">
      <c r="W1839" s="361"/>
      <c r="X1839" s="361"/>
      <c r="Y1839" s="362"/>
      <c r="Z1839" s="362"/>
    </row>
    <row r="1840" spans="23:26">
      <c r="W1840" s="361"/>
      <c r="X1840" s="361"/>
      <c r="Y1840" s="362"/>
      <c r="Z1840" s="362"/>
    </row>
    <row r="1841" spans="23:26">
      <c r="W1841" s="361"/>
      <c r="X1841" s="361"/>
      <c r="Y1841" s="362"/>
      <c r="Z1841" s="362"/>
    </row>
    <row r="1842" spans="23:26">
      <c r="W1842" s="361"/>
      <c r="X1842" s="361"/>
      <c r="Y1842" s="362"/>
      <c r="Z1842" s="362"/>
    </row>
    <row r="1843" spans="23:26">
      <c r="W1843" s="361"/>
      <c r="X1843" s="361"/>
      <c r="Y1843" s="362"/>
      <c r="Z1843" s="362"/>
    </row>
    <row r="1844" spans="23:26">
      <c r="W1844" s="361"/>
      <c r="X1844" s="361"/>
      <c r="Y1844" s="362"/>
      <c r="Z1844" s="362"/>
    </row>
    <row r="1845" spans="23:26">
      <c r="W1845" s="361"/>
      <c r="X1845" s="361"/>
      <c r="Y1845" s="362"/>
      <c r="Z1845" s="362"/>
    </row>
    <row r="1846" spans="23:26">
      <c r="W1846" s="361"/>
      <c r="X1846" s="361"/>
      <c r="Y1846" s="362"/>
      <c r="Z1846" s="362"/>
    </row>
    <row r="1847" spans="23:26">
      <c r="W1847" s="361"/>
      <c r="X1847" s="361"/>
      <c r="Y1847" s="362"/>
      <c r="Z1847" s="362"/>
    </row>
    <row r="1848" spans="23:26">
      <c r="W1848" s="361"/>
      <c r="X1848" s="361"/>
      <c r="Y1848" s="362"/>
      <c r="Z1848" s="362"/>
    </row>
    <row r="1849" spans="23:26">
      <c r="W1849" s="361"/>
      <c r="X1849" s="361"/>
      <c r="Y1849" s="362"/>
      <c r="Z1849" s="362"/>
    </row>
    <row r="1850" spans="23:26">
      <c r="W1850" s="361"/>
      <c r="X1850" s="361"/>
      <c r="Y1850" s="362"/>
      <c r="Z1850" s="362"/>
    </row>
    <row r="1851" spans="23:26">
      <c r="W1851" s="361"/>
      <c r="X1851" s="361"/>
      <c r="Y1851" s="362"/>
      <c r="Z1851" s="362"/>
    </row>
    <row r="1852" spans="23:26">
      <c r="W1852" s="361"/>
      <c r="X1852" s="361"/>
      <c r="Y1852" s="362"/>
      <c r="Z1852" s="362"/>
    </row>
    <row r="1853" spans="23:26">
      <c r="W1853" s="361"/>
      <c r="X1853" s="361"/>
      <c r="Y1853" s="362"/>
      <c r="Z1853" s="362"/>
    </row>
    <row r="1854" spans="23:26">
      <c r="W1854" s="363"/>
      <c r="X1854" s="363"/>
      <c r="Y1854" s="362"/>
      <c r="Z1854" s="362"/>
    </row>
    <row r="1855" spans="23:26">
      <c r="W1855" s="363"/>
      <c r="X1855" s="363"/>
      <c r="Y1855" s="362"/>
      <c r="Z1855" s="362"/>
    </row>
    <row r="1856" spans="23:26">
      <c r="W1856" s="363"/>
      <c r="X1856" s="363"/>
      <c r="Y1856" s="362"/>
      <c r="Z1856" s="362"/>
    </row>
    <row r="1857" spans="23:26">
      <c r="W1857" s="363"/>
      <c r="X1857" s="363"/>
      <c r="Y1857" s="362"/>
      <c r="Z1857" s="362"/>
    </row>
    <row r="1858" spans="23:26">
      <c r="W1858" s="363"/>
      <c r="X1858" s="363"/>
      <c r="Y1858" s="362"/>
      <c r="Z1858" s="362"/>
    </row>
    <row r="1859" spans="23:26">
      <c r="W1859" s="363"/>
      <c r="X1859" s="363"/>
      <c r="Y1859" s="362"/>
      <c r="Z1859" s="362"/>
    </row>
    <row r="1860" spans="23:26">
      <c r="W1860" s="363"/>
      <c r="X1860" s="363"/>
      <c r="Y1860" s="362"/>
      <c r="Z1860" s="362"/>
    </row>
    <row r="1861" spans="23:26">
      <c r="W1861" s="361"/>
      <c r="X1861" s="361"/>
      <c r="Y1861" s="362"/>
      <c r="Z1861" s="362"/>
    </row>
    <row r="1862" spans="23:26">
      <c r="W1862" s="361"/>
      <c r="X1862" s="361"/>
      <c r="Y1862" s="362"/>
      <c r="Z1862" s="362"/>
    </row>
    <row r="1863" spans="23:26">
      <c r="W1863" s="361"/>
      <c r="X1863" s="361"/>
      <c r="Y1863" s="362"/>
      <c r="Z1863" s="362"/>
    </row>
    <row r="1864" spans="23:26">
      <c r="W1864" s="361"/>
      <c r="X1864" s="361"/>
      <c r="Y1864" s="362"/>
      <c r="Z1864" s="362"/>
    </row>
    <row r="1865" spans="23:26">
      <c r="W1865" s="361"/>
      <c r="X1865" s="361"/>
      <c r="Y1865" s="362"/>
      <c r="Z1865" s="362"/>
    </row>
    <row r="1866" spans="23:26">
      <c r="W1866" s="361"/>
      <c r="X1866" s="361"/>
      <c r="Y1866" s="362"/>
      <c r="Z1866" s="362"/>
    </row>
    <row r="1867" spans="23:26">
      <c r="W1867" s="361"/>
      <c r="X1867" s="361"/>
      <c r="Y1867" s="362"/>
      <c r="Z1867" s="362"/>
    </row>
    <row r="1868" spans="23:26">
      <c r="W1868" s="361"/>
      <c r="X1868" s="361"/>
      <c r="Y1868" s="362"/>
      <c r="Z1868" s="362"/>
    </row>
    <row r="1869" spans="23:26">
      <c r="W1869" s="361"/>
      <c r="X1869" s="361"/>
      <c r="Y1869" s="362"/>
      <c r="Z1869" s="362"/>
    </row>
    <row r="1870" spans="23:26">
      <c r="W1870" s="361"/>
      <c r="X1870" s="361"/>
      <c r="Y1870" s="362"/>
      <c r="Z1870" s="362"/>
    </row>
    <row r="1871" spans="23:26">
      <c r="W1871" s="361"/>
      <c r="X1871" s="361"/>
      <c r="Y1871" s="362"/>
      <c r="Z1871" s="362"/>
    </row>
    <row r="1872" spans="23:26">
      <c r="W1872" s="361"/>
      <c r="X1872" s="361"/>
      <c r="Y1872" s="362"/>
      <c r="Z1872" s="362"/>
    </row>
    <row r="1873" spans="23:26">
      <c r="W1873" s="361"/>
      <c r="X1873" s="361"/>
      <c r="Y1873" s="362"/>
      <c r="Z1873" s="362"/>
    </row>
    <row r="1874" spans="23:26">
      <c r="W1874" s="361"/>
      <c r="X1874" s="361"/>
      <c r="Y1874" s="362"/>
      <c r="Z1874" s="362"/>
    </row>
    <row r="1875" spans="23:26">
      <c r="W1875" s="361"/>
      <c r="X1875" s="361"/>
      <c r="Y1875" s="362"/>
      <c r="Z1875" s="362"/>
    </row>
    <row r="1876" spans="23:26">
      <c r="W1876" s="361"/>
      <c r="X1876" s="361"/>
      <c r="Y1876" s="362"/>
      <c r="Z1876" s="362"/>
    </row>
    <row r="1877" spans="23:26">
      <c r="W1877" s="361"/>
      <c r="X1877" s="361"/>
      <c r="Y1877" s="362"/>
      <c r="Z1877" s="362"/>
    </row>
    <row r="1878" spans="23:26">
      <c r="W1878" s="361"/>
      <c r="X1878" s="361"/>
      <c r="Y1878" s="362"/>
      <c r="Z1878" s="362"/>
    </row>
    <row r="1879" spans="23:26">
      <c r="W1879" s="361"/>
      <c r="X1879" s="361"/>
      <c r="Y1879" s="362"/>
      <c r="Z1879" s="362"/>
    </row>
    <row r="1880" spans="23:26">
      <c r="W1880" s="361"/>
      <c r="X1880" s="361"/>
      <c r="Y1880" s="362"/>
      <c r="Z1880" s="362"/>
    </row>
    <row r="1881" spans="23:26">
      <c r="W1881" s="361"/>
      <c r="X1881" s="361"/>
      <c r="Y1881" s="362"/>
      <c r="Z1881" s="362"/>
    </row>
    <row r="1882" spans="23:26">
      <c r="W1882" s="361"/>
      <c r="X1882" s="361"/>
      <c r="Y1882" s="362"/>
      <c r="Z1882" s="362"/>
    </row>
    <row r="1883" spans="23:26">
      <c r="W1883" s="361"/>
      <c r="X1883" s="361"/>
      <c r="Y1883" s="362"/>
      <c r="Z1883" s="362"/>
    </row>
    <row r="1884" spans="23:26">
      <c r="W1884" s="361"/>
      <c r="X1884" s="361"/>
      <c r="Y1884" s="362"/>
      <c r="Z1884" s="362"/>
    </row>
    <row r="1885" spans="23:26">
      <c r="W1885" s="361"/>
      <c r="X1885" s="361"/>
      <c r="Y1885" s="362"/>
      <c r="Z1885" s="362"/>
    </row>
    <row r="1886" spans="23:26">
      <c r="W1886" s="361"/>
      <c r="X1886" s="361"/>
      <c r="Y1886" s="362"/>
      <c r="Z1886" s="362"/>
    </row>
    <row r="1887" spans="23:26">
      <c r="W1887" s="361"/>
      <c r="X1887" s="361"/>
      <c r="Y1887" s="362"/>
      <c r="Z1887" s="362"/>
    </row>
    <row r="1888" spans="23:26">
      <c r="W1888" s="361"/>
      <c r="X1888" s="361"/>
      <c r="Y1888" s="362"/>
      <c r="Z1888" s="362"/>
    </row>
    <row r="1889" spans="23:26">
      <c r="W1889" s="361"/>
      <c r="X1889" s="361"/>
      <c r="Y1889" s="362"/>
      <c r="Z1889" s="362"/>
    </row>
    <row r="1890" spans="23:26">
      <c r="W1890" s="361"/>
      <c r="X1890" s="361"/>
      <c r="Y1890" s="362"/>
      <c r="Z1890" s="362"/>
    </row>
    <row r="1891" spans="23:26">
      <c r="W1891" s="361"/>
      <c r="X1891" s="361"/>
      <c r="Y1891" s="362"/>
      <c r="Z1891" s="362"/>
    </row>
    <row r="1892" spans="23:26">
      <c r="W1892" s="361"/>
      <c r="X1892" s="361"/>
      <c r="Y1892" s="362"/>
      <c r="Z1892" s="362"/>
    </row>
    <row r="1893" spans="23:26">
      <c r="W1893" s="361"/>
      <c r="X1893" s="361"/>
      <c r="Y1893" s="362"/>
      <c r="Z1893" s="362"/>
    </row>
    <row r="1894" spans="23:26">
      <c r="W1894" s="361"/>
      <c r="X1894" s="361"/>
      <c r="Y1894" s="362"/>
      <c r="Z1894" s="362"/>
    </row>
    <row r="1895" spans="23:26">
      <c r="W1895" s="361"/>
      <c r="X1895" s="361"/>
      <c r="Y1895" s="362"/>
      <c r="Z1895" s="362"/>
    </row>
    <row r="1896" spans="23:26">
      <c r="W1896" s="361"/>
      <c r="X1896" s="361"/>
      <c r="Y1896" s="362"/>
      <c r="Z1896" s="362"/>
    </row>
    <row r="1897" spans="23:26">
      <c r="W1897" s="361"/>
      <c r="X1897" s="361"/>
      <c r="Y1897" s="362"/>
      <c r="Z1897" s="362"/>
    </row>
    <row r="1898" spans="23:26">
      <c r="W1898" s="361"/>
      <c r="X1898" s="361"/>
      <c r="Y1898" s="362"/>
      <c r="Z1898" s="362"/>
    </row>
    <row r="1899" spans="23:26">
      <c r="W1899" s="364"/>
      <c r="X1899" s="364"/>
      <c r="Y1899" s="364"/>
      <c r="Z1899" s="364"/>
    </row>
    <row r="1900" spans="23:26">
      <c r="W1900" s="364"/>
      <c r="X1900" s="364"/>
      <c r="Y1900" s="364"/>
      <c r="Z1900" s="364"/>
    </row>
    <row r="1901" spans="23:26">
      <c r="W1901" s="364"/>
      <c r="X1901" s="364"/>
      <c r="Y1901" s="364"/>
      <c r="Z1901" s="364"/>
    </row>
    <row r="1902" spans="23:26">
      <c r="W1902" s="364"/>
      <c r="X1902" s="364"/>
      <c r="Y1902" s="364"/>
      <c r="Z1902" s="364"/>
    </row>
    <row r="1903" spans="23:26">
      <c r="W1903" s="364"/>
      <c r="X1903" s="364"/>
      <c r="Y1903" s="364"/>
      <c r="Z1903" s="364"/>
    </row>
    <row r="1904" spans="23:26">
      <c r="W1904" s="364"/>
      <c r="X1904" s="364"/>
      <c r="Y1904" s="364"/>
      <c r="Z1904" s="364"/>
    </row>
    <row r="1905" spans="23:26">
      <c r="W1905" s="364"/>
      <c r="X1905" s="364"/>
      <c r="Y1905" s="364"/>
      <c r="Z1905" s="364"/>
    </row>
    <row r="1906" spans="23:26">
      <c r="W1906" s="364"/>
      <c r="X1906" s="364"/>
      <c r="Y1906" s="364"/>
      <c r="Z1906" s="364"/>
    </row>
    <row r="1907" spans="23:26">
      <c r="W1907" s="364"/>
      <c r="X1907" s="364"/>
      <c r="Y1907" s="364"/>
      <c r="Z1907" s="364"/>
    </row>
    <row r="1908" spans="23:26">
      <c r="W1908" s="364"/>
      <c r="X1908" s="364"/>
      <c r="Y1908" s="364"/>
      <c r="Z1908" s="364"/>
    </row>
    <row r="1909" spans="23:26">
      <c r="W1909" s="364"/>
      <c r="X1909" s="364"/>
      <c r="Y1909" s="364"/>
      <c r="Z1909" s="364"/>
    </row>
    <row r="1910" spans="23:26">
      <c r="W1910" s="364"/>
      <c r="X1910" s="364"/>
      <c r="Y1910" s="364"/>
      <c r="Z1910" s="364"/>
    </row>
    <row r="1911" spans="23:26">
      <c r="W1911" s="364"/>
      <c r="X1911" s="364"/>
      <c r="Y1911" s="364"/>
      <c r="Z1911" s="364"/>
    </row>
    <row r="1912" spans="23:26">
      <c r="W1912" s="364"/>
      <c r="X1912" s="364"/>
      <c r="Y1912" s="364"/>
      <c r="Z1912" s="364"/>
    </row>
    <row r="1913" spans="23:26">
      <c r="W1913" s="364"/>
      <c r="X1913" s="364"/>
      <c r="Y1913" s="364"/>
      <c r="Z1913" s="364"/>
    </row>
    <row r="1914" spans="23:26">
      <c r="W1914" s="364"/>
      <c r="X1914" s="364"/>
      <c r="Y1914" s="364"/>
      <c r="Z1914" s="364"/>
    </row>
    <row r="1915" spans="23:26">
      <c r="W1915" s="364"/>
      <c r="X1915" s="364"/>
      <c r="Y1915" s="364"/>
      <c r="Z1915" s="364"/>
    </row>
    <row r="1916" spans="23:26">
      <c r="W1916" s="364"/>
      <c r="X1916" s="364"/>
      <c r="Y1916" s="364"/>
      <c r="Z1916" s="364"/>
    </row>
    <row r="1917" spans="23:26">
      <c r="W1917" s="364"/>
      <c r="X1917" s="364"/>
      <c r="Y1917" s="364"/>
      <c r="Z1917" s="364"/>
    </row>
    <row r="1918" spans="23:26">
      <c r="W1918" s="364"/>
      <c r="X1918" s="364"/>
      <c r="Y1918" s="364"/>
      <c r="Z1918" s="364"/>
    </row>
    <row r="1919" spans="23:26">
      <c r="W1919" s="364"/>
      <c r="X1919" s="364"/>
      <c r="Y1919" s="364"/>
      <c r="Z1919" s="364"/>
    </row>
    <row r="1920" spans="23:26">
      <c r="W1920" s="364"/>
      <c r="X1920" s="364"/>
      <c r="Y1920" s="364"/>
      <c r="Z1920" s="364"/>
    </row>
    <row r="1921" spans="23:26">
      <c r="W1921" s="364"/>
      <c r="X1921" s="364"/>
      <c r="Y1921" s="364"/>
      <c r="Z1921" s="364"/>
    </row>
    <row r="1922" spans="23:26">
      <c r="W1922" s="364"/>
      <c r="X1922" s="364"/>
      <c r="Y1922" s="364"/>
      <c r="Z1922" s="364"/>
    </row>
    <row r="1923" spans="23:26">
      <c r="W1923" s="364"/>
      <c r="X1923" s="364"/>
      <c r="Y1923" s="364"/>
      <c r="Z1923" s="364"/>
    </row>
    <row r="1924" spans="23:26">
      <c r="W1924" s="364"/>
      <c r="X1924" s="364"/>
      <c r="Y1924" s="364"/>
      <c r="Z1924" s="364"/>
    </row>
    <row r="1925" spans="23:26">
      <c r="W1925" s="365"/>
      <c r="X1925" s="365"/>
      <c r="Y1925" s="365"/>
      <c r="Z1925" s="365"/>
    </row>
    <row r="1926" spans="23:26">
      <c r="W1926" s="364"/>
      <c r="X1926" s="364"/>
      <c r="Y1926" s="364"/>
      <c r="Z1926" s="364"/>
    </row>
    <row r="1927" spans="23:26">
      <c r="W1927" s="364"/>
      <c r="X1927" s="364"/>
      <c r="Y1927" s="364"/>
      <c r="Z1927" s="364"/>
    </row>
    <row r="1928" spans="23:26">
      <c r="W1928" s="364"/>
      <c r="X1928" s="364"/>
      <c r="Y1928" s="364"/>
      <c r="Z1928" s="364"/>
    </row>
    <row r="1929" spans="23:26">
      <c r="W1929" s="366"/>
      <c r="X1929" s="366"/>
      <c r="Y1929" s="366"/>
      <c r="Z1929" s="366"/>
    </row>
    <row r="1930" spans="23:26">
      <c r="W1930" s="60"/>
      <c r="X1930" s="60"/>
      <c r="Y1930" s="60"/>
      <c r="Z1930" s="60"/>
    </row>
    <row r="1931" spans="23:26">
      <c r="W1931" s="60"/>
      <c r="X1931" s="60"/>
      <c r="Y1931" s="60"/>
      <c r="Z1931" s="60"/>
    </row>
    <row r="1932" spans="23:26">
      <c r="W1932" s="60"/>
      <c r="X1932" s="60"/>
      <c r="Y1932" s="60"/>
      <c r="Z1932" s="60"/>
    </row>
    <row r="1933" spans="23:26">
      <c r="W1933" s="60"/>
      <c r="X1933" s="60"/>
      <c r="Y1933" s="60"/>
      <c r="Z1933" s="60"/>
    </row>
    <row r="1934" spans="23:26">
      <c r="W1934" s="60"/>
      <c r="X1934" s="60"/>
      <c r="Y1934" s="60"/>
      <c r="Z1934" s="60"/>
    </row>
    <row r="1935" spans="23:26">
      <c r="W1935" s="60"/>
      <c r="X1935" s="60"/>
      <c r="Y1935" s="60"/>
      <c r="Z1935" s="60"/>
    </row>
    <row r="1936" spans="23:26">
      <c r="W1936" s="60"/>
      <c r="X1936" s="60"/>
      <c r="Y1936" s="60"/>
      <c r="Z1936" s="60"/>
    </row>
    <row r="1937" spans="23:26">
      <c r="W1937" s="60"/>
      <c r="X1937" s="60"/>
      <c r="Y1937" s="60"/>
      <c r="Z1937" s="60"/>
    </row>
    <row r="1938" spans="23:26">
      <c r="W1938" s="60"/>
      <c r="X1938" s="60"/>
      <c r="Y1938" s="60"/>
      <c r="Z1938" s="60"/>
    </row>
    <row r="1939" spans="23:26">
      <c r="W1939" s="60"/>
      <c r="X1939" s="60"/>
      <c r="Y1939" s="60"/>
      <c r="Z1939" s="60"/>
    </row>
    <row r="1940" spans="23:26">
      <c r="W1940" s="60"/>
      <c r="X1940" s="60"/>
      <c r="Y1940" s="60"/>
      <c r="Z1940" s="60"/>
    </row>
    <row r="1941" spans="23:26">
      <c r="W1941" s="60"/>
      <c r="X1941" s="60"/>
      <c r="Y1941" s="60"/>
      <c r="Z1941" s="60"/>
    </row>
    <row r="1942" spans="23:26">
      <c r="W1942" s="60"/>
      <c r="X1942" s="60"/>
      <c r="Y1942" s="60"/>
      <c r="Z1942" s="60"/>
    </row>
    <row r="1943" spans="23:26">
      <c r="W1943" s="325"/>
      <c r="X1943" s="325"/>
      <c r="Y1943" s="325"/>
      <c r="Z1943" s="325"/>
    </row>
    <row r="1944" spans="23:26">
      <c r="W1944" s="325"/>
      <c r="X1944" s="325"/>
      <c r="Y1944" s="325"/>
      <c r="Z1944" s="325"/>
    </row>
    <row r="1945" spans="23:26">
      <c r="W1945" s="325"/>
      <c r="X1945" s="325"/>
      <c r="Y1945" s="325"/>
      <c r="Z1945" s="325"/>
    </row>
    <row r="1946" spans="23:26">
      <c r="W1946" s="60"/>
      <c r="X1946" s="60"/>
      <c r="Y1946" s="60"/>
      <c r="Z1946" s="60"/>
    </row>
    <row r="1947" spans="23:26">
      <c r="W1947" s="325"/>
      <c r="X1947" s="325"/>
      <c r="Y1947" s="325"/>
      <c r="Z1947" s="325"/>
    </row>
    <row r="1948" spans="23:26">
      <c r="W1948" s="325"/>
      <c r="X1948" s="325"/>
      <c r="Y1948" s="325"/>
      <c r="Z1948" s="325"/>
    </row>
    <row r="1949" spans="23:26">
      <c r="W1949" s="325"/>
      <c r="X1949" s="325"/>
      <c r="Y1949" s="325"/>
      <c r="Z1949" s="325"/>
    </row>
    <row r="1950" spans="23:26">
      <c r="W1950" s="325"/>
      <c r="X1950" s="325"/>
      <c r="Y1950" s="325"/>
      <c r="Z1950" s="325"/>
    </row>
    <row r="1951" spans="23:26">
      <c r="W1951" s="60"/>
      <c r="X1951" s="60"/>
      <c r="Y1951" s="60"/>
      <c r="Z1951" s="60"/>
    </row>
    <row r="1952" spans="23:26">
      <c r="W1952" s="60"/>
      <c r="X1952" s="60"/>
      <c r="Y1952" s="60"/>
      <c r="Z1952" s="60"/>
    </row>
    <row r="1953" spans="23:26">
      <c r="W1953" s="325"/>
      <c r="X1953" s="325"/>
      <c r="Y1953" s="325"/>
      <c r="Z1953" s="325"/>
    </row>
    <row r="1954" spans="23:26">
      <c r="W1954" s="60"/>
      <c r="X1954" s="60"/>
      <c r="Y1954" s="60"/>
      <c r="Z1954" s="60"/>
    </row>
    <row r="1955" spans="23:26">
      <c r="W1955" s="60"/>
      <c r="X1955" s="60"/>
      <c r="Y1955" s="60"/>
      <c r="Z1955" s="60"/>
    </row>
    <row r="1956" spans="23:26">
      <c r="W1956" s="60"/>
      <c r="X1956" s="60"/>
      <c r="Y1956" s="60"/>
      <c r="Z1956" s="60"/>
    </row>
    <row r="1957" spans="23:26">
      <c r="W1957" s="60"/>
      <c r="X1957" s="60"/>
      <c r="Y1957" s="60"/>
      <c r="Z1957" s="60"/>
    </row>
    <row r="1958" spans="23:26">
      <c r="W1958" s="60"/>
      <c r="X1958" s="60"/>
      <c r="Y1958" s="60"/>
      <c r="Z1958" s="60"/>
    </row>
    <row r="1959" spans="23:26">
      <c r="W1959" s="60"/>
      <c r="X1959" s="60"/>
      <c r="Y1959" s="60"/>
      <c r="Z1959" s="60"/>
    </row>
    <row r="1960" spans="23:26">
      <c r="W1960" s="325"/>
      <c r="X1960" s="325"/>
      <c r="Y1960" s="325"/>
      <c r="Z1960" s="325"/>
    </row>
    <row r="1961" spans="23:26">
      <c r="W1961" s="60"/>
      <c r="X1961" s="60"/>
      <c r="Y1961" s="60"/>
      <c r="Z1961" s="60"/>
    </row>
    <row r="1962" spans="23:26">
      <c r="W1962" s="60"/>
      <c r="X1962" s="60"/>
      <c r="Y1962" s="60"/>
      <c r="Z1962" s="60"/>
    </row>
    <row r="1963" spans="23:26">
      <c r="W1963" s="60"/>
      <c r="X1963" s="60"/>
      <c r="Y1963" s="60"/>
      <c r="Z1963" s="60"/>
    </row>
    <row r="1964" spans="23:26">
      <c r="W1964" s="60"/>
      <c r="X1964" s="60"/>
      <c r="Y1964" s="60"/>
      <c r="Z1964" s="60"/>
    </row>
    <row r="1965" spans="23:26">
      <c r="W1965" s="60"/>
      <c r="X1965" s="60"/>
      <c r="Y1965" s="60"/>
      <c r="Z1965" s="60"/>
    </row>
    <row r="1966" spans="23:26">
      <c r="W1966" s="60"/>
      <c r="X1966" s="60"/>
      <c r="Y1966" s="60"/>
      <c r="Z1966" s="60"/>
    </row>
    <row r="1967" spans="23:26">
      <c r="W1967" s="60"/>
      <c r="X1967" s="60"/>
      <c r="Y1967" s="60"/>
      <c r="Z1967" s="60"/>
    </row>
    <row r="1968" spans="23:26">
      <c r="W1968" s="60"/>
      <c r="X1968" s="60"/>
      <c r="Y1968" s="60"/>
      <c r="Z1968" s="60"/>
    </row>
    <row r="1969" spans="23:26">
      <c r="W1969" s="60"/>
      <c r="X1969" s="60"/>
      <c r="Y1969" s="60"/>
      <c r="Z1969" s="60"/>
    </row>
    <row r="1970" spans="23:26">
      <c r="W1970" s="60"/>
      <c r="X1970" s="60"/>
      <c r="Y1970" s="60"/>
      <c r="Z1970" s="60"/>
    </row>
    <row r="1971" spans="23:26">
      <c r="W1971" s="60"/>
      <c r="X1971" s="60"/>
      <c r="Y1971" s="60"/>
      <c r="Z1971" s="60"/>
    </row>
    <row r="1972" spans="23:26">
      <c r="W1972" s="60"/>
      <c r="X1972" s="60"/>
      <c r="Y1972" s="60"/>
      <c r="Z1972" s="60"/>
    </row>
    <row r="1973" spans="23:26">
      <c r="W1973" s="60"/>
      <c r="X1973" s="60"/>
      <c r="Y1973" s="60"/>
      <c r="Z1973" s="60"/>
    </row>
    <row r="1974" spans="23:26">
      <c r="W1974" s="60"/>
      <c r="X1974" s="60"/>
      <c r="Y1974" s="60"/>
      <c r="Z1974" s="60"/>
    </row>
    <row r="1975" spans="23:26">
      <c r="W1975" s="60"/>
      <c r="X1975" s="60"/>
      <c r="Y1975" s="60"/>
      <c r="Z1975" s="60"/>
    </row>
    <row r="1976" spans="23:26">
      <c r="W1976" s="60"/>
      <c r="X1976" s="60"/>
      <c r="Y1976" s="60"/>
      <c r="Z1976" s="60"/>
    </row>
    <row r="1977" spans="23:26">
      <c r="W1977" s="60"/>
      <c r="X1977" s="60"/>
      <c r="Y1977" s="60"/>
      <c r="Z1977" s="60"/>
    </row>
    <row r="1978" spans="23:26">
      <c r="W1978" s="60"/>
      <c r="X1978" s="60"/>
      <c r="Y1978" s="60"/>
      <c r="Z1978" s="60"/>
    </row>
    <row r="1979" spans="23:26">
      <c r="W1979" s="60"/>
      <c r="X1979" s="60"/>
      <c r="Y1979" s="60"/>
      <c r="Z1979" s="60"/>
    </row>
    <row r="1980" spans="23:26">
      <c r="W1980" s="60"/>
      <c r="X1980" s="60"/>
      <c r="Y1980" s="60"/>
      <c r="Z1980" s="60"/>
    </row>
    <row r="1981" spans="23:26">
      <c r="W1981" s="60"/>
      <c r="X1981" s="60"/>
      <c r="Y1981" s="60"/>
      <c r="Z1981" s="60"/>
    </row>
    <row r="1982" spans="23:26">
      <c r="W1982" s="60"/>
      <c r="X1982" s="60"/>
      <c r="Y1982" s="60"/>
      <c r="Z1982" s="60"/>
    </row>
    <row r="1983" spans="23:26">
      <c r="W1983" s="60"/>
      <c r="X1983" s="60"/>
      <c r="Y1983" s="60"/>
      <c r="Z1983" s="60"/>
    </row>
    <row r="1984" spans="23:26">
      <c r="W1984" s="60"/>
      <c r="X1984" s="60"/>
      <c r="Y1984" s="60"/>
      <c r="Z1984" s="60"/>
    </row>
    <row r="1985" spans="23:26">
      <c r="W1985" s="60"/>
      <c r="X1985" s="60"/>
      <c r="Y1985" s="60"/>
      <c r="Z1985" s="60"/>
    </row>
    <row r="1986" spans="23:26">
      <c r="W1986" s="60"/>
      <c r="X1986" s="60"/>
      <c r="Y1986" s="60"/>
      <c r="Z1986" s="60"/>
    </row>
    <row r="1987" spans="23:26">
      <c r="W1987" s="60"/>
      <c r="X1987" s="60"/>
      <c r="Y1987" s="60"/>
      <c r="Z1987" s="60"/>
    </row>
    <row r="1988" spans="23:26">
      <c r="W1988" s="60"/>
      <c r="X1988" s="60"/>
      <c r="Y1988" s="60"/>
      <c r="Z1988" s="60"/>
    </row>
    <row r="1989" spans="23:26">
      <c r="W1989" s="60"/>
      <c r="X1989" s="60"/>
      <c r="Y1989" s="60"/>
      <c r="Z1989" s="60"/>
    </row>
    <row r="1990" spans="23:26">
      <c r="W1990" s="60"/>
      <c r="X1990" s="60"/>
      <c r="Y1990" s="60"/>
      <c r="Z1990" s="60"/>
    </row>
    <row r="1991" spans="23:26">
      <c r="W1991" s="60"/>
      <c r="X1991" s="60"/>
      <c r="Y1991" s="60"/>
      <c r="Z1991" s="60"/>
    </row>
    <row r="1992" spans="23:26">
      <c r="W1992" s="60"/>
      <c r="X1992" s="60"/>
      <c r="Y1992" s="60"/>
      <c r="Z1992" s="60"/>
    </row>
    <row r="1993" spans="23:26">
      <c r="W1993" s="60"/>
      <c r="X1993" s="60"/>
      <c r="Y1993" s="60"/>
      <c r="Z1993" s="60"/>
    </row>
    <row r="1994" spans="23:26">
      <c r="W1994" s="60"/>
      <c r="X1994" s="60"/>
      <c r="Y1994" s="60"/>
      <c r="Z1994" s="60"/>
    </row>
    <row r="1995" spans="23:26">
      <c r="W1995" s="60"/>
      <c r="X1995" s="60"/>
      <c r="Y1995" s="60"/>
      <c r="Z1995" s="60"/>
    </row>
    <row r="1996" spans="23:26">
      <c r="W1996" s="60"/>
      <c r="X1996" s="60"/>
      <c r="Y1996" s="60"/>
      <c r="Z1996" s="60"/>
    </row>
    <row r="1997" spans="23:26">
      <c r="W1997" s="60"/>
      <c r="X1997" s="60"/>
      <c r="Y1997" s="60"/>
      <c r="Z1997" s="60"/>
    </row>
    <row r="1998" spans="23:26">
      <c r="W1998" s="60"/>
      <c r="X1998" s="60"/>
      <c r="Y1998" s="60"/>
      <c r="Z1998" s="60"/>
    </row>
    <row r="1999" spans="23:26">
      <c r="W1999" s="60"/>
      <c r="X1999" s="60"/>
      <c r="Y1999" s="60"/>
      <c r="Z1999" s="60"/>
    </row>
    <row r="2000" spans="23:26">
      <c r="W2000" s="60"/>
      <c r="X2000" s="60"/>
      <c r="Y2000" s="60"/>
      <c r="Z2000" s="60"/>
    </row>
    <row r="2001" spans="23:26">
      <c r="W2001" s="60"/>
      <c r="X2001" s="60"/>
      <c r="Y2001" s="60"/>
      <c r="Z2001" s="60"/>
    </row>
    <row r="2002" spans="23:26">
      <c r="W2002" s="60"/>
      <c r="X2002" s="60"/>
      <c r="Y2002" s="60"/>
      <c r="Z2002" s="60"/>
    </row>
    <row r="2003" spans="23:26">
      <c r="W2003" s="60"/>
      <c r="X2003" s="60"/>
      <c r="Y2003" s="60"/>
      <c r="Z2003" s="60"/>
    </row>
    <row r="2004" spans="23:26">
      <c r="W2004" s="60"/>
      <c r="X2004" s="60"/>
      <c r="Y2004" s="60"/>
      <c r="Z2004" s="60"/>
    </row>
    <row r="2005" spans="23:26">
      <c r="W2005" s="60"/>
      <c r="X2005" s="60"/>
      <c r="Y2005" s="60"/>
      <c r="Z2005" s="60"/>
    </row>
    <row r="2006" spans="23:26">
      <c r="W2006" s="60"/>
      <c r="X2006" s="60"/>
      <c r="Y2006" s="60"/>
      <c r="Z2006" s="60"/>
    </row>
    <row r="2007" spans="23:26">
      <c r="W2007" s="60"/>
      <c r="X2007" s="60"/>
      <c r="Y2007" s="60"/>
      <c r="Z2007" s="60"/>
    </row>
    <row r="2008" spans="23:26">
      <c r="W2008" s="60"/>
      <c r="X2008" s="60"/>
      <c r="Y2008" s="60"/>
      <c r="Z2008" s="60"/>
    </row>
    <row r="2009" spans="23:26">
      <c r="W2009" s="60"/>
      <c r="X2009" s="60"/>
      <c r="Y2009" s="60"/>
      <c r="Z2009" s="60"/>
    </row>
    <row r="2010" spans="23:26">
      <c r="W2010" s="60"/>
      <c r="X2010" s="60"/>
      <c r="Y2010" s="60"/>
      <c r="Z2010" s="60"/>
    </row>
    <row r="2011" spans="23:26">
      <c r="W2011" s="60"/>
      <c r="X2011" s="60"/>
      <c r="Y2011" s="60"/>
      <c r="Z2011" s="60"/>
    </row>
    <row r="2012" spans="23:26">
      <c r="W2012" s="60"/>
      <c r="X2012" s="60"/>
      <c r="Y2012" s="60"/>
      <c r="Z2012" s="60"/>
    </row>
    <row r="2013" spans="23:26">
      <c r="W2013" s="60"/>
      <c r="X2013" s="60"/>
      <c r="Y2013" s="60"/>
      <c r="Z2013" s="60"/>
    </row>
    <row r="2014" spans="23:26">
      <c r="W2014" s="60"/>
      <c r="X2014" s="60"/>
      <c r="Y2014" s="60"/>
      <c r="Z2014" s="60"/>
    </row>
    <row r="2015" spans="23:26">
      <c r="W2015" s="60"/>
      <c r="X2015" s="60"/>
      <c r="Y2015" s="60"/>
      <c r="Z2015" s="60"/>
    </row>
    <row r="2016" spans="23:26">
      <c r="W2016" s="60"/>
      <c r="X2016" s="60"/>
      <c r="Y2016" s="60"/>
      <c r="Z2016" s="60"/>
    </row>
    <row r="2017" spans="23:26">
      <c r="W2017" s="60"/>
      <c r="X2017" s="60"/>
      <c r="Y2017" s="60"/>
      <c r="Z2017" s="60"/>
    </row>
    <row r="2018" spans="23:26">
      <c r="W2018" s="60"/>
      <c r="X2018" s="60"/>
      <c r="Y2018" s="60"/>
      <c r="Z2018" s="60"/>
    </row>
    <row r="2019" spans="23:26">
      <c r="W2019" s="60"/>
      <c r="X2019" s="60"/>
      <c r="Y2019" s="60"/>
      <c r="Z2019" s="60"/>
    </row>
    <row r="2020" spans="23:26">
      <c r="W2020" s="60"/>
      <c r="X2020" s="60"/>
      <c r="Y2020" s="60"/>
      <c r="Z2020" s="60"/>
    </row>
    <row r="2021" spans="23:26">
      <c r="W2021" s="60"/>
      <c r="X2021" s="60"/>
      <c r="Y2021" s="60"/>
      <c r="Z2021" s="60"/>
    </row>
    <row r="2022" spans="23:26">
      <c r="W2022" s="60"/>
      <c r="X2022" s="60"/>
      <c r="Y2022" s="60"/>
      <c r="Z2022" s="60"/>
    </row>
    <row r="2023" spans="23:26">
      <c r="W2023" s="60"/>
      <c r="X2023" s="60"/>
      <c r="Y2023" s="60"/>
      <c r="Z2023" s="60"/>
    </row>
    <row r="2024" spans="23:26">
      <c r="W2024" s="60"/>
      <c r="X2024" s="60"/>
      <c r="Y2024" s="60"/>
      <c r="Z2024" s="60"/>
    </row>
    <row r="2025" spans="23:26">
      <c r="W2025" s="60"/>
      <c r="X2025" s="60"/>
      <c r="Y2025" s="60"/>
      <c r="Z2025" s="60"/>
    </row>
    <row r="2026" spans="23:26">
      <c r="W2026" s="60"/>
      <c r="X2026" s="60"/>
      <c r="Y2026" s="60"/>
      <c r="Z2026" s="60"/>
    </row>
    <row r="2027" spans="23:26">
      <c r="W2027" s="60"/>
      <c r="X2027" s="60"/>
      <c r="Y2027" s="60"/>
      <c r="Z2027" s="60"/>
    </row>
    <row r="2028" spans="23:26">
      <c r="W2028" s="60"/>
      <c r="X2028" s="60"/>
      <c r="Y2028" s="60"/>
      <c r="Z2028" s="60"/>
    </row>
    <row r="2029" spans="23:26">
      <c r="W2029" s="60"/>
      <c r="X2029" s="60"/>
      <c r="Y2029" s="60"/>
      <c r="Z2029" s="60"/>
    </row>
    <row r="2030" spans="23:26">
      <c r="W2030" s="60"/>
      <c r="X2030" s="60"/>
      <c r="Y2030" s="60"/>
      <c r="Z2030" s="60"/>
    </row>
    <row r="2031" spans="23:26">
      <c r="W2031" s="60"/>
      <c r="X2031" s="60"/>
      <c r="Y2031" s="60"/>
      <c r="Z2031" s="60"/>
    </row>
    <row r="2032" spans="23:26">
      <c r="W2032" s="60"/>
      <c r="X2032" s="60"/>
      <c r="Y2032" s="60"/>
      <c r="Z2032" s="60"/>
    </row>
    <row r="2033" spans="23:26">
      <c r="W2033" s="60"/>
      <c r="X2033" s="60"/>
      <c r="Y2033" s="60"/>
      <c r="Z2033" s="60"/>
    </row>
    <row r="2034" spans="23:26">
      <c r="W2034" s="60"/>
      <c r="X2034" s="60"/>
      <c r="Y2034" s="60"/>
      <c r="Z2034" s="60"/>
    </row>
    <row r="2035" spans="23:26">
      <c r="W2035" s="60"/>
      <c r="X2035" s="60"/>
      <c r="Y2035" s="60"/>
      <c r="Z2035" s="60"/>
    </row>
    <row r="2036" spans="23:26">
      <c r="W2036" s="60"/>
      <c r="X2036" s="60"/>
      <c r="Y2036" s="60"/>
      <c r="Z2036" s="60"/>
    </row>
    <row r="2037" spans="23:26">
      <c r="W2037" s="60"/>
      <c r="X2037" s="60"/>
      <c r="Y2037" s="60"/>
      <c r="Z2037" s="60"/>
    </row>
    <row r="2038" spans="23:26">
      <c r="W2038" s="60"/>
      <c r="X2038" s="60"/>
      <c r="Y2038" s="60"/>
      <c r="Z2038" s="60"/>
    </row>
    <row r="2039" spans="23:26">
      <c r="W2039" s="60"/>
      <c r="X2039" s="60"/>
      <c r="Y2039" s="60"/>
      <c r="Z2039" s="60"/>
    </row>
    <row r="2040" spans="23:26">
      <c r="W2040" s="60"/>
      <c r="X2040" s="60"/>
      <c r="Y2040" s="60"/>
      <c r="Z2040" s="60"/>
    </row>
    <row r="2041" spans="23:26">
      <c r="W2041" s="60"/>
      <c r="X2041" s="60"/>
      <c r="Y2041" s="60"/>
      <c r="Z2041" s="60"/>
    </row>
    <row r="2042" spans="23:26">
      <c r="W2042" s="60"/>
      <c r="X2042" s="60"/>
      <c r="Y2042" s="60"/>
      <c r="Z2042" s="60"/>
    </row>
    <row r="2043" spans="23:26">
      <c r="W2043" s="60"/>
      <c r="X2043" s="60"/>
      <c r="Y2043" s="60"/>
      <c r="Z2043" s="60"/>
    </row>
    <row r="2044" spans="23:26">
      <c r="W2044" s="60"/>
      <c r="X2044" s="60"/>
      <c r="Y2044" s="60"/>
      <c r="Z2044" s="60"/>
    </row>
    <row r="2045" spans="23:26">
      <c r="W2045" s="60"/>
      <c r="X2045" s="60"/>
      <c r="Y2045" s="60"/>
      <c r="Z2045" s="60"/>
    </row>
    <row r="2046" spans="23:26">
      <c r="W2046" s="60"/>
      <c r="X2046" s="60"/>
      <c r="Y2046" s="60"/>
      <c r="Z2046" s="60"/>
    </row>
    <row r="2047" spans="23:26">
      <c r="W2047" s="60"/>
      <c r="X2047" s="60"/>
      <c r="Y2047" s="60"/>
      <c r="Z2047" s="60"/>
    </row>
    <row r="2048" spans="23:26">
      <c r="W2048" s="60"/>
      <c r="X2048" s="60"/>
      <c r="Y2048" s="60"/>
      <c r="Z2048" s="60"/>
    </row>
    <row r="2049" spans="23:26">
      <c r="W2049" s="60"/>
      <c r="X2049" s="60"/>
      <c r="Y2049" s="60"/>
      <c r="Z2049" s="60"/>
    </row>
    <row r="2050" spans="23:26">
      <c r="W2050" s="60"/>
      <c r="X2050" s="60"/>
      <c r="Y2050" s="60"/>
      <c r="Z2050" s="60"/>
    </row>
    <row r="2051" spans="23:26">
      <c r="W2051" s="60"/>
      <c r="X2051" s="60"/>
      <c r="Y2051" s="60"/>
      <c r="Z2051" s="60"/>
    </row>
    <row r="2052" spans="23:26">
      <c r="W2052" s="60"/>
      <c r="X2052" s="60"/>
      <c r="Y2052" s="60"/>
      <c r="Z2052" s="60"/>
    </row>
    <row r="2053" spans="23:26">
      <c r="W2053" s="60"/>
      <c r="X2053" s="60"/>
      <c r="Y2053" s="60"/>
      <c r="Z2053" s="60"/>
    </row>
    <row r="2054" spans="23:26">
      <c r="W2054" s="60"/>
      <c r="X2054" s="60"/>
      <c r="Y2054" s="60"/>
      <c r="Z2054" s="60"/>
    </row>
    <row r="2055" spans="23:26">
      <c r="W2055" s="367"/>
      <c r="X2055" s="367"/>
      <c r="Y2055" s="367"/>
      <c r="Z2055" s="367"/>
    </row>
    <row r="2056" spans="23:26">
      <c r="W2056" s="367"/>
      <c r="X2056" s="367"/>
      <c r="Y2056" s="367"/>
      <c r="Z2056" s="367"/>
    </row>
    <row r="2057" spans="23:26">
      <c r="W2057" s="367"/>
      <c r="X2057" s="367"/>
      <c r="Y2057" s="367"/>
      <c r="Z2057" s="367"/>
    </row>
  </sheetData>
  <protectedRanges>
    <protectedRange sqref="L8" name="Range1_2_2_1_1_1"/>
    <protectedRange sqref="I8" name="Range1_4_1_1"/>
    <protectedRange sqref="J10" name="Range1_8_2_3_1"/>
    <protectedRange sqref="A11:B11" name="Range1_2_1_2_1_1_2"/>
    <protectedRange sqref="J20" name="Range1_6_2_2"/>
    <protectedRange sqref="I21:J21 L21" name="Range1_7_2_2_1_2"/>
    <protectedRange sqref="E21:H21" name="Range1_2_1_1_4_1_2"/>
    <protectedRange sqref="E29:H29" name="Range1_6_1_2_1"/>
    <protectedRange sqref="A12:B12" name="Range1_1_21_1_4"/>
    <protectedRange sqref="O8 M8" name="Range1_5_3_1_2_1"/>
    <protectedRange sqref="N8" name="Range1_36_1_1_2"/>
    <protectedRange sqref="R8" name="Range1_2_2_1_1_1_1_2"/>
    <protectedRange sqref="M13:O13" name="Range1_5_2_1_1_3"/>
    <protectedRange sqref="U31:V32 AA31:AD32" name="Range1_4_1_3"/>
    <protectedRange sqref="U36:V36 AA36:AD36" name="Range1_31_1_1_1_1_2"/>
    <protectedRange sqref="U45:V49 AA45:AD49" name="Range1_7_1_2_2"/>
  </protectedRanges>
  <dataConsolidate/>
  <mergeCells count="43">
    <mergeCell ref="AE4:AF4"/>
    <mergeCell ref="AG4:AH4"/>
    <mergeCell ref="AI4:AJ4"/>
    <mergeCell ref="AM4:AN4"/>
    <mergeCell ref="AO4:AP4"/>
    <mergeCell ref="AQ4:AR4"/>
    <mergeCell ref="AS4:AT4"/>
    <mergeCell ref="AU4:AV4"/>
    <mergeCell ref="F4:F5"/>
    <mergeCell ref="G4:G5"/>
    <mergeCell ref="R2:R3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E4:E5"/>
    <mergeCell ref="S2:T4"/>
    <mergeCell ref="AW2:BH3"/>
    <mergeCell ref="BI2:BT4"/>
    <mergeCell ref="BG4:BH4"/>
    <mergeCell ref="AW4:AX4"/>
    <mergeCell ref="AY4:AZ4"/>
    <mergeCell ref="BA4:BB4"/>
    <mergeCell ref="BC4:BD4"/>
    <mergeCell ref="BE4:BF4"/>
    <mergeCell ref="U2:V4"/>
    <mergeCell ref="AA2:AD3"/>
    <mergeCell ref="AE2:AV3"/>
    <mergeCell ref="AC4:AD4"/>
    <mergeCell ref="AA4:AB4"/>
    <mergeCell ref="W2:Z4"/>
    <mergeCell ref="AK4:AL4"/>
  </mergeCells>
  <dataValidations count="8">
    <dataValidation type="list" allowBlank="1" showInputMessage="1" showErrorMessage="1" sqref="N6:N38">
      <formula1>"Fshat,Qytet"</formula1>
    </dataValidation>
    <dataValidation type="list" allowBlank="1" showInputMessage="1" showErrorMessage="1" sqref="M6:M38">
      <formula1>"Komunë,Bashki"</formula1>
    </dataValidation>
    <dataValidation type="list" allowBlank="1" showInputMessage="1" showErrorMessage="1" sqref="O6:O38">
      <formula1>"Publike,Private"</formula1>
    </dataValidation>
    <dataValidation type="list" allowBlank="1" showInputMessage="1" showErrorMessage="1" sqref="P51:P64912">
      <formula1>"Gjimnaz,Me kohe te shkurtuar,Tekniko-profesionale,Social-kulturore,Klase Pedagogjike,Klase Profesionale"</formula1>
    </dataValidation>
    <dataValidation type="list" allowBlank="1" showInputMessage="1" showErrorMessage="1" sqref="Q51:Q64912">
      <formula1>"2+1 Vjeçare,2+1+1 Vjeçare,2+2 Vjeçare,4 Vjecare,Artistike,Gjuhe e Huaj,Klasike,Koorespondence,Bilinguale,Natën,Pedagogjike,Sportive,Fetare"</formula1>
    </dataValidation>
    <dataValidation type="list" allowBlank="1" showInputMessage="1" showErrorMessage="1" sqref="H6:H64912">
      <formula1>"I Mesem,I Lart"</formula1>
    </dataValidation>
    <dataValidation type="list" allowBlank="1" showInputMessage="1" showErrorMessage="1" sqref="R6:R64912">
      <formula1>"E Bashkuar me 9VJ,E Veçantë"</formula1>
    </dataValidation>
    <dataValidation type="list" allowBlank="1" showInputMessage="1" showErrorMessage="1" sqref="F6:F64912">
      <formula1>"Mashkull,Femer"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2"/>
  <sheetViews>
    <sheetView tabSelected="1" workbookViewId="0">
      <selection activeCell="C7" sqref="C7"/>
    </sheetView>
  </sheetViews>
  <sheetFormatPr defaultRowHeight="15.75"/>
  <cols>
    <col min="1" max="1" width="4.28515625" style="372" customWidth="1"/>
    <col min="2" max="2" width="27.7109375" style="372" customWidth="1"/>
    <col min="3" max="14" width="9.140625" style="372"/>
    <col min="15" max="15" width="7.7109375" style="372" customWidth="1"/>
    <col min="16" max="16" width="22" style="372" customWidth="1"/>
    <col min="17" max="16384" width="9.140625" style="372"/>
  </cols>
  <sheetData>
    <row r="1" spans="1:21">
      <c r="B1" s="372" t="s">
        <v>205</v>
      </c>
      <c r="F1" s="392" t="s">
        <v>206</v>
      </c>
      <c r="G1" s="392"/>
      <c r="P1" s="372" t="s">
        <v>205</v>
      </c>
      <c r="T1" s="392" t="s">
        <v>206</v>
      </c>
      <c r="U1" s="392"/>
    </row>
    <row r="2" spans="1:21">
      <c r="A2" s="372" t="s">
        <v>207</v>
      </c>
      <c r="G2" s="372" t="s">
        <v>118</v>
      </c>
      <c r="O2" s="372" t="s">
        <v>207</v>
      </c>
      <c r="U2" s="372" t="s">
        <v>291</v>
      </c>
    </row>
    <row r="4" spans="1:21">
      <c r="A4" s="778" t="s">
        <v>208</v>
      </c>
      <c r="B4" s="778" t="s">
        <v>103</v>
      </c>
      <c r="C4" s="393" t="s">
        <v>209</v>
      </c>
      <c r="D4" s="394"/>
      <c r="E4" s="393" t="s">
        <v>210</v>
      </c>
      <c r="F4" s="394"/>
      <c r="O4" s="778" t="s">
        <v>208</v>
      </c>
      <c r="P4" s="778" t="s">
        <v>103</v>
      </c>
      <c r="Q4" s="393" t="s">
        <v>209</v>
      </c>
      <c r="R4" s="394"/>
      <c r="S4" s="393" t="s">
        <v>210</v>
      </c>
      <c r="T4" s="394"/>
    </row>
    <row r="5" spans="1:21">
      <c r="A5" s="779"/>
      <c r="B5" s="779"/>
      <c r="C5" s="393" t="s">
        <v>211</v>
      </c>
      <c r="D5" s="395" t="s">
        <v>45</v>
      </c>
      <c r="E5" s="393" t="s">
        <v>211</v>
      </c>
      <c r="F5" s="395" t="s">
        <v>45</v>
      </c>
      <c r="O5" s="779"/>
      <c r="P5" s="779"/>
      <c r="Q5" s="393" t="s">
        <v>211</v>
      </c>
      <c r="R5" s="395" t="s">
        <v>45</v>
      </c>
      <c r="S5" s="393" t="s">
        <v>211</v>
      </c>
      <c r="T5" s="395" t="s">
        <v>45</v>
      </c>
    </row>
    <row r="6" spans="1:21">
      <c r="A6" s="396">
        <v>1</v>
      </c>
      <c r="B6" s="396" t="s">
        <v>212</v>
      </c>
      <c r="C6" s="397">
        <v>598</v>
      </c>
      <c r="D6" s="397">
        <v>285</v>
      </c>
      <c r="E6" s="397">
        <v>598</v>
      </c>
      <c r="F6" s="397">
        <v>285</v>
      </c>
      <c r="O6" s="396">
        <v>1</v>
      </c>
      <c r="P6" s="396" t="s">
        <v>212</v>
      </c>
      <c r="Q6" s="397">
        <v>78</v>
      </c>
      <c r="R6" s="397">
        <v>36</v>
      </c>
      <c r="S6" s="397">
        <v>78</v>
      </c>
      <c r="T6" s="397">
        <v>36</v>
      </c>
    </row>
    <row r="7" spans="1:21">
      <c r="A7" s="396">
        <v>2</v>
      </c>
      <c r="B7" s="396" t="s">
        <v>213</v>
      </c>
      <c r="C7" s="397">
        <v>1030</v>
      </c>
      <c r="D7" s="397">
        <v>473</v>
      </c>
      <c r="E7" s="397">
        <v>1030</v>
      </c>
      <c r="F7" s="397">
        <v>473</v>
      </c>
      <c r="O7" s="396">
        <v>2</v>
      </c>
      <c r="P7" s="396" t="s">
        <v>213</v>
      </c>
      <c r="Q7" s="397">
        <v>153</v>
      </c>
      <c r="R7" s="397">
        <v>72</v>
      </c>
      <c r="S7" s="397">
        <v>153</v>
      </c>
      <c r="T7" s="397">
        <v>72</v>
      </c>
    </row>
    <row r="8" spans="1:21">
      <c r="A8" s="396">
        <v>3</v>
      </c>
      <c r="B8" s="396" t="s">
        <v>214</v>
      </c>
      <c r="C8" s="397">
        <v>1236</v>
      </c>
      <c r="D8" s="397">
        <v>597</v>
      </c>
      <c r="E8" s="397">
        <v>1236</v>
      </c>
      <c r="F8" s="397">
        <v>597</v>
      </c>
      <c r="O8" s="396">
        <v>3</v>
      </c>
      <c r="P8" s="396" t="s">
        <v>214</v>
      </c>
      <c r="Q8" s="397">
        <v>168</v>
      </c>
      <c r="R8" s="397">
        <v>74</v>
      </c>
      <c r="S8" s="397">
        <v>168</v>
      </c>
      <c r="T8" s="397">
        <v>74</v>
      </c>
    </row>
    <row r="9" spans="1:21">
      <c r="A9" s="396">
        <v>4</v>
      </c>
      <c r="B9" s="396" t="s">
        <v>215</v>
      </c>
      <c r="C9" s="397">
        <v>47</v>
      </c>
      <c r="D9" s="397">
        <v>19</v>
      </c>
      <c r="E9" s="397">
        <v>47</v>
      </c>
      <c r="F9" s="397">
        <v>19</v>
      </c>
      <c r="O9" s="396">
        <v>4</v>
      </c>
      <c r="P9" s="396" t="s">
        <v>215</v>
      </c>
      <c r="Q9" s="397">
        <v>19</v>
      </c>
      <c r="R9" s="397">
        <v>5</v>
      </c>
      <c r="S9" s="397">
        <v>19</v>
      </c>
      <c r="T9" s="397">
        <v>5</v>
      </c>
    </row>
    <row r="10" spans="1:21">
      <c r="A10" s="398" t="s">
        <v>44</v>
      </c>
      <c r="B10" s="397"/>
      <c r="C10" s="397"/>
      <c r="D10" s="397"/>
      <c r="E10" s="397"/>
      <c r="F10" s="397"/>
      <c r="O10" s="399" t="s">
        <v>294</v>
      </c>
      <c r="P10" s="394"/>
      <c r="Q10" s="397"/>
      <c r="R10" s="397"/>
      <c r="S10" s="397"/>
      <c r="T10" s="397"/>
    </row>
    <row r="12" spans="1:21">
      <c r="B12" s="373" t="s">
        <v>216</v>
      </c>
      <c r="C12" s="373"/>
      <c r="D12" s="373"/>
      <c r="E12" s="373"/>
      <c r="P12" s="373" t="s">
        <v>216</v>
      </c>
      <c r="Q12" s="373"/>
      <c r="R12" s="373"/>
      <c r="S12" s="373"/>
    </row>
    <row r="13" spans="1:21">
      <c r="B13" s="373" t="s">
        <v>917</v>
      </c>
      <c r="C13" s="373"/>
      <c r="D13" s="373"/>
      <c r="E13" s="373"/>
      <c r="P13" s="373" t="s">
        <v>917</v>
      </c>
      <c r="Q13" s="373"/>
      <c r="R13" s="373"/>
      <c r="S13" s="373"/>
    </row>
    <row r="14" spans="1:21">
      <c r="B14" s="372" t="s">
        <v>217</v>
      </c>
      <c r="P14" s="372" t="s">
        <v>217</v>
      </c>
    </row>
    <row r="15" spans="1:21">
      <c r="A15" s="772" t="s">
        <v>208</v>
      </c>
      <c r="B15" s="774" t="s">
        <v>103</v>
      </c>
      <c r="C15" s="776" t="s">
        <v>218</v>
      </c>
      <c r="D15" s="777"/>
      <c r="E15" s="776" t="s">
        <v>219</v>
      </c>
      <c r="F15" s="777"/>
      <c r="O15" s="772" t="s">
        <v>208</v>
      </c>
      <c r="P15" s="774" t="s">
        <v>103</v>
      </c>
      <c r="Q15" s="776" t="s">
        <v>218</v>
      </c>
      <c r="R15" s="777"/>
      <c r="S15" s="776" t="s">
        <v>219</v>
      </c>
      <c r="T15" s="777"/>
    </row>
    <row r="16" spans="1:21">
      <c r="A16" s="773"/>
      <c r="B16" s="775"/>
      <c r="C16" s="390" t="s">
        <v>44</v>
      </c>
      <c r="D16" s="400" t="s">
        <v>45</v>
      </c>
      <c r="E16" s="401" t="s">
        <v>44</v>
      </c>
      <c r="F16" s="401" t="s">
        <v>45</v>
      </c>
      <c r="O16" s="773"/>
      <c r="P16" s="775"/>
      <c r="Q16" s="390" t="s">
        <v>44</v>
      </c>
      <c r="R16" s="400" t="s">
        <v>45</v>
      </c>
      <c r="S16" s="401" t="s">
        <v>44</v>
      </c>
      <c r="T16" s="401" t="s">
        <v>45</v>
      </c>
    </row>
    <row r="17" spans="1:20">
      <c r="A17" s="383"/>
      <c r="B17" s="383" t="s">
        <v>220</v>
      </c>
      <c r="C17" s="382">
        <v>19605</v>
      </c>
      <c r="D17" s="382">
        <v>9242</v>
      </c>
      <c r="E17" s="382">
        <v>19162</v>
      </c>
      <c r="F17" s="382">
        <v>9103</v>
      </c>
      <c r="O17" s="383"/>
      <c r="P17" s="383" t="s">
        <v>220</v>
      </c>
      <c r="Q17" s="382">
        <v>3072</v>
      </c>
      <c r="R17" s="382">
        <v>1508</v>
      </c>
      <c r="S17" s="382">
        <v>3070</v>
      </c>
      <c r="T17" s="382">
        <v>1508</v>
      </c>
    </row>
    <row r="18" spans="1:20">
      <c r="A18" s="383">
        <v>1</v>
      </c>
      <c r="B18" s="383" t="s">
        <v>293</v>
      </c>
      <c r="C18" s="382">
        <v>9</v>
      </c>
      <c r="D18" s="382">
        <v>6</v>
      </c>
      <c r="E18" s="382">
        <v>9</v>
      </c>
      <c r="F18" s="382">
        <v>6</v>
      </c>
      <c r="O18" s="383">
        <v>1</v>
      </c>
      <c r="P18" s="383" t="s">
        <v>293</v>
      </c>
      <c r="Q18" s="382">
        <v>11</v>
      </c>
      <c r="R18" s="382">
        <v>10</v>
      </c>
      <c r="S18" s="382">
        <v>11</v>
      </c>
      <c r="T18" s="382">
        <v>10</v>
      </c>
    </row>
    <row r="19" spans="1:20">
      <c r="A19" s="383">
        <v>2</v>
      </c>
      <c r="B19" s="383" t="s">
        <v>221</v>
      </c>
      <c r="C19" s="382">
        <v>1491</v>
      </c>
      <c r="D19" s="382">
        <v>704</v>
      </c>
      <c r="E19" s="382">
        <v>1491</v>
      </c>
      <c r="F19" s="382">
        <v>704</v>
      </c>
      <c r="O19" s="383">
        <v>2</v>
      </c>
      <c r="P19" s="383" t="s">
        <v>221</v>
      </c>
      <c r="Q19" s="382">
        <v>202</v>
      </c>
      <c r="R19" s="382">
        <v>88</v>
      </c>
      <c r="S19" s="382">
        <v>202</v>
      </c>
      <c r="T19" s="382">
        <v>88</v>
      </c>
    </row>
    <row r="20" spans="1:20">
      <c r="A20" s="383">
        <v>3</v>
      </c>
      <c r="B20" s="383" t="s">
        <v>222</v>
      </c>
      <c r="C20" s="382">
        <v>1838</v>
      </c>
      <c r="D20" s="382">
        <v>864</v>
      </c>
      <c r="E20" s="382">
        <v>1792</v>
      </c>
      <c r="F20" s="382">
        <v>851</v>
      </c>
      <c r="O20" s="383">
        <v>3</v>
      </c>
      <c r="P20" s="383" t="s">
        <v>222</v>
      </c>
      <c r="Q20" s="382">
        <v>266</v>
      </c>
      <c r="R20" s="382">
        <v>126</v>
      </c>
      <c r="S20" s="382">
        <v>265</v>
      </c>
      <c r="T20" s="382">
        <v>126</v>
      </c>
    </row>
    <row r="21" spans="1:20">
      <c r="A21" s="383">
        <v>4</v>
      </c>
      <c r="B21" s="383" t="s">
        <v>223</v>
      </c>
      <c r="C21" s="382">
        <v>1953</v>
      </c>
      <c r="D21" s="382">
        <v>987</v>
      </c>
      <c r="E21" s="382">
        <v>1927</v>
      </c>
      <c r="F21" s="382">
        <v>975</v>
      </c>
      <c r="O21" s="383">
        <v>4</v>
      </c>
      <c r="P21" s="383" t="s">
        <v>223</v>
      </c>
      <c r="Q21" s="382">
        <v>256</v>
      </c>
      <c r="R21" s="382">
        <v>123</v>
      </c>
      <c r="S21" s="382">
        <v>256</v>
      </c>
      <c r="T21" s="382">
        <v>123</v>
      </c>
    </row>
    <row r="22" spans="1:20">
      <c r="A22" s="383">
        <v>5</v>
      </c>
      <c r="B22" s="383" t="s">
        <v>224</v>
      </c>
      <c r="C22" s="382">
        <v>2010</v>
      </c>
      <c r="D22" s="382">
        <v>926</v>
      </c>
      <c r="E22" s="382">
        <v>1982</v>
      </c>
      <c r="F22" s="382">
        <v>915</v>
      </c>
      <c r="O22" s="383">
        <v>5</v>
      </c>
      <c r="P22" s="383" t="s">
        <v>224</v>
      </c>
      <c r="Q22" s="382">
        <v>263</v>
      </c>
      <c r="R22" s="382">
        <v>121</v>
      </c>
      <c r="S22" s="382">
        <v>263</v>
      </c>
      <c r="T22" s="382">
        <v>121</v>
      </c>
    </row>
    <row r="23" spans="1:20">
      <c r="A23" s="383">
        <v>6</v>
      </c>
      <c r="B23" s="383" t="s">
        <v>225</v>
      </c>
      <c r="C23" s="382">
        <v>2142</v>
      </c>
      <c r="D23" s="382">
        <v>1061</v>
      </c>
      <c r="E23" s="382">
        <v>2126</v>
      </c>
      <c r="F23" s="382">
        <v>1056</v>
      </c>
      <c r="O23" s="383">
        <v>6</v>
      </c>
      <c r="P23" s="383" t="s">
        <v>225</v>
      </c>
      <c r="Q23" s="382">
        <v>217</v>
      </c>
      <c r="R23" s="382">
        <v>106</v>
      </c>
      <c r="S23" s="382">
        <v>217</v>
      </c>
      <c r="T23" s="382">
        <v>106</v>
      </c>
    </row>
    <row r="24" spans="1:20">
      <c r="A24" s="383">
        <v>7</v>
      </c>
      <c r="B24" s="383" t="s">
        <v>226</v>
      </c>
      <c r="C24" s="382">
        <v>2169</v>
      </c>
      <c r="D24" s="382">
        <v>1018</v>
      </c>
      <c r="E24" s="382">
        <v>2134</v>
      </c>
      <c r="F24" s="382">
        <v>1006</v>
      </c>
      <c r="O24" s="383">
        <v>7</v>
      </c>
      <c r="P24" s="383" t="s">
        <v>226</v>
      </c>
      <c r="Q24" s="382">
        <v>375</v>
      </c>
      <c r="R24" s="382">
        <v>187</v>
      </c>
      <c r="S24" s="382">
        <v>375</v>
      </c>
      <c r="T24" s="382">
        <v>187</v>
      </c>
    </row>
    <row r="25" spans="1:20">
      <c r="A25" s="383">
        <v>8</v>
      </c>
      <c r="B25" s="383" t="s">
        <v>227</v>
      </c>
      <c r="C25" s="382">
        <v>2396</v>
      </c>
      <c r="D25" s="382">
        <v>1093</v>
      </c>
      <c r="E25" s="382">
        <v>2316</v>
      </c>
      <c r="F25" s="382">
        <v>1070</v>
      </c>
      <c r="O25" s="383">
        <v>8</v>
      </c>
      <c r="P25" s="383" t="s">
        <v>227</v>
      </c>
      <c r="Q25" s="382">
        <v>436</v>
      </c>
      <c r="R25" s="382">
        <v>220</v>
      </c>
      <c r="S25" s="382">
        <v>436</v>
      </c>
      <c r="T25" s="382">
        <v>220</v>
      </c>
    </row>
    <row r="26" spans="1:20">
      <c r="A26" s="383">
        <v>9</v>
      </c>
      <c r="B26" s="383" t="s">
        <v>228</v>
      </c>
      <c r="C26" s="382">
        <v>2417</v>
      </c>
      <c r="D26" s="382">
        <v>1149</v>
      </c>
      <c r="E26" s="382">
        <v>2338</v>
      </c>
      <c r="F26" s="382">
        <v>1124</v>
      </c>
      <c r="O26" s="383">
        <v>9</v>
      </c>
      <c r="P26" s="383" t="s">
        <v>228</v>
      </c>
      <c r="Q26" s="382">
        <v>484</v>
      </c>
      <c r="R26" s="382">
        <v>230</v>
      </c>
      <c r="S26" s="382">
        <v>484</v>
      </c>
      <c r="T26" s="382">
        <v>230</v>
      </c>
    </row>
    <row r="27" spans="1:20">
      <c r="A27" s="383">
        <v>10</v>
      </c>
      <c r="B27" s="383" t="s">
        <v>229</v>
      </c>
      <c r="C27" s="382">
        <v>2195</v>
      </c>
      <c r="D27" s="382">
        <v>1018</v>
      </c>
      <c r="E27" s="382">
        <v>2145</v>
      </c>
      <c r="F27" s="382">
        <v>1000</v>
      </c>
      <c r="O27" s="383">
        <v>10</v>
      </c>
      <c r="P27" s="383" t="s">
        <v>229</v>
      </c>
      <c r="Q27" s="382">
        <v>458</v>
      </c>
      <c r="R27" s="382">
        <v>242</v>
      </c>
      <c r="S27" s="382">
        <v>457</v>
      </c>
      <c r="T27" s="382">
        <v>242</v>
      </c>
    </row>
    <row r="28" spans="1:20">
      <c r="A28" s="383">
        <v>11</v>
      </c>
      <c r="B28" s="383" t="s">
        <v>230</v>
      </c>
      <c r="C28" s="382">
        <v>757</v>
      </c>
      <c r="D28" s="382">
        <v>335</v>
      </c>
      <c r="E28" s="382">
        <v>679</v>
      </c>
      <c r="F28" s="382">
        <v>319</v>
      </c>
      <c r="O28" s="383">
        <v>11</v>
      </c>
      <c r="P28" s="383" t="s">
        <v>230</v>
      </c>
      <c r="Q28" s="382">
        <v>102</v>
      </c>
      <c r="R28" s="382">
        <v>54</v>
      </c>
      <c r="S28" s="382">
        <v>102</v>
      </c>
      <c r="T28" s="382">
        <v>54</v>
      </c>
    </row>
    <row r="29" spans="1:20">
      <c r="A29" s="383">
        <v>12</v>
      </c>
      <c r="B29" s="383" t="s">
        <v>231</v>
      </c>
      <c r="C29" s="382">
        <v>175</v>
      </c>
      <c r="D29" s="382">
        <v>65</v>
      </c>
      <c r="E29" s="382">
        <v>170</v>
      </c>
      <c r="F29" s="382">
        <v>61</v>
      </c>
      <c r="O29" s="383">
        <v>12</v>
      </c>
      <c r="P29" s="383" t="s">
        <v>231</v>
      </c>
      <c r="Q29" s="382">
        <v>2</v>
      </c>
      <c r="R29" s="382">
        <v>1</v>
      </c>
      <c r="S29" s="382">
        <v>2</v>
      </c>
      <c r="T29" s="382">
        <v>1</v>
      </c>
    </row>
    <row r="30" spans="1:20">
      <c r="A30" s="383">
        <v>13</v>
      </c>
      <c r="B30" s="383" t="s">
        <v>232</v>
      </c>
      <c r="C30" s="382">
        <v>53</v>
      </c>
      <c r="D30" s="382">
        <v>16</v>
      </c>
      <c r="E30" s="382">
        <v>53</v>
      </c>
      <c r="F30" s="382">
        <v>16</v>
      </c>
      <c r="O30" s="383">
        <v>13</v>
      </c>
      <c r="P30" s="383" t="s">
        <v>232</v>
      </c>
      <c r="Q30" s="382"/>
      <c r="R30" s="382"/>
      <c r="S30" s="382"/>
      <c r="T30" s="382"/>
    </row>
    <row r="32" spans="1:20">
      <c r="A32" s="391"/>
      <c r="B32" s="373" t="s">
        <v>233</v>
      </c>
      <c r="C32" s="391"/>
      <c r="D32" s="391"/>
      <c r="E32" s="391"/>
      <c r="F32" s="391"/>
      <c r="O32" s="391"/>
      <c r="P32" s="373" t="s">
        <v>233</v>
      </c>
      <c r="Q32" s="391"/>
      <c r="R32" s="391"/>
      <c r="S32" s="391"/>
      <c r="T32" s="391"/>
    </row>
    <row r="33" spans="1:20">
      <c r="A33" s="391"/>
      <c r="B33" s="373" t="s">
        <v>916</v>
      </c>
      <c r="C33" s="391"/>
      <c r="D33" s="391"/>
      <c r="E33" s="391"/>
      <c r="F33" s="391"/>
      <c r="O33" s="391"/>
      <c r="P33" s="373" t="s">
        <v>916</v>
      </c>
      <c r="Q33" s="391"/>
      <c r="R33" s="391"/>
      <c r="S33" s="391"/>
      <c r="T33" s="391"/>
    </row>
    <row r="34" spans="1:20">
      <c r="B34" s="374" t="s">
        <v>234</v>
      </c>
      <c r="P34" s="374" t="s">
        <v>234</v>
      </c>
    </row>
    <row r="35" spans="1:20">
      <c r="A35" s="375" t="s">
        <v>208</v>
      </c>
      <c r="B35" s="376" t="s">
        <v>103</v>
      </c>
      <c r="C35" s="377" t="s">
        <v>235</v>
      </c>
      <c r="D35" s="376"/>
      <c r="E35" s="402" t="s">
        <v>236</v>
      </c>
      <c r="F35" s="403"/>
      <c r="O35" s="375" t="s">
        <v>208</v>
      </c>
      <c r="P35" s="376" t="s">
        <v>103</v>
      </c>
      <c r="Q35" s="377" t="s">
        <v>235</v>
      </c>
      <c r="R35" s="376"/>
      <c r="S35" s="402" t="s">
        <v>236</v>
      </c>
      <c r="T35" s="403"/>
    </row>
    <row r="36" spans="1:20">
      <c r="A36" s="404"/>
      <c r="B36" s="405"/>
      <c r="C36" s="406" t="s">
        <v>44</v>
      </c>
      <c r="D36" s="407" t="s">
        <v>45</v>
      </c>
      <c r="E36" s="406" t="s">
        <v>44</v>
      </c>
      <c r="F36" s="407" t="s">
        <v>45</v>
      </c>
      <c r="O36" s="404"/>
      <c r="P36" s="405"/>
      <c r="Q36" s="406" t="s">
        <v>44</v>
      </c>
      <c r="R36" s="407" t="s">
        <v>45</v>
      </c>
      <c r="S36" s="406" t="s">
        <v>44</v>
      </c>
      <c r="T36" s="407" t="s">
        <v>45</v>
      </c>
    </row>
    <row r="37" spans="1:20">
      <c r="A37" s="383">
        <v>1</v>
      </c>
      <c r="B37" s="389" t="s">
        <v>235</v>
      </c>
      <c r="C37" s="460">
        <v>7717</v>
      </c>
      <c r="D37" s="460">
        <v>3273</v>
      </c>
      <c r="E37" s="460">
        <v>7191</v>
      </c>
      <c r="F37" s="460">
        <v>3145</v>
      </c>
      <c r="O37" s="383">
        <v>1</v>
      </c>
      <c r="P37" s="383" t="s">
        <v>235</v>
      </c>
      <c r="Q37" s="460">
        <v>1962</v>
      </c>
      <c r="R37" s="460">
        <v>1135</v>
      </c>
      <c r="S37" s="460">
        <v>1962</v>
      </c>
      <c r="T37" s="460">
        <v>1135</v>
      </c>
    </row>
    <row r="38" spans="1:20">
      <c r="A38" s="383">
        <v>2</v>
      </c>
      <c r="B38" s="383" t="s">
        <v>237</v>
      </c>
      <c r="C38" s="382">
        <v>8</v>
      </c>
      <c r="D38" s="382">
        <v>6</v>
      </c>
      <c r="E38" s="382">
        <v>8</v>
      </c>
      <c r="F38" s="382">
        <v>6</v>
      </c>
      <c r="O38" s="383">
        <v>2</v>
      </c>
      <c r="P38" s="383" t="s">
        <v>237</v>
      </c>
      <c r="Q38" s="382">
        <v>7</v>
      </c>
      <c r="R38" s="382">
        <v>5</v>
      </c>
      <c r="S38" s="382">
        <v>7</v>
      </c>
      <c r="T38" s="382">
        <v>5</v>
      </c>
    </row>
    <row r="39" spans="1:20">
      <c r="A39" s="383">
        <v>3</v>
      </c>
      <c r="B39" s="383" t="s">
        <v>238</v>
      </c>
      <c r="C39" s="382">
        <v>1824</v>
      </c>
      <c r="D39" s="382">
        <v>828</v>
      </c>
      <c r="E39" s="382">
        <v>1586</v>
      </c>
      <c r="F39" s="382">
        <v>791</v>
      </c>
      <c r="O39" s="383">
        <v>3</v>
      </c>
      <c r="P39" s="383" t="s">
        <v>238</v>
      </c>
      <c r="Q39" s="382">
        <v>534</v>
      </c>
      <c r="R39" s="382">
        <v>313</v>
      </c>
      <c r="S39" s="382">
        <v>534</v>
      </c>
      <c r="T39" s="382">
        <v>313</v>
      </c>
    </row>
    <row r="40" spans="1:20">
      <c r="A40" s="383">
        <v>4</v>
      </c>
      <c r="B40" s="383" t="s">
        <v>239</v>
      </c>
      <c r="C40" s="382">
        <v>1903</v>
      </c>
      <c r="D40" s="382">
        <v>831</v>
      </c>
      <c r="E40" s="382">
        <v>1804</v>
      </c>
      <c r="F40" s="382">
        <v>802</v>
      </c>
      <c r="O40" s="383">
        <v>4</v>
      </c>
      <c r="P40" s="383" t="s">
        <v>239</v>
      </c>
      <c r="Q40" s="382">
        <v>595</v>
      </c>
      <c r="R40" s="382">
        <v>358</v>
      </c>
      <c r="S40" s="382">
        <v>595</v>
      </c>
      <c r="T40" s="382">
        <v>358</v>
      </c>
    </row>
    <row r="41" spans="1:20">
      <c r="A41" s="383">
        <v>5</v>
      </c>
      <c r="B41" s="383" t="s">
        <v>240</v>
      </c>
      <c r="C41" s="382">
        <v>2030</v>
      </c>
      <c r="D41" s="382">
        <v>961</v>
      </c>
      <c r="E41" s="382">
        <v>1934</v>
      </c>
      <c r="F41" s="382">
        <v>936</v>
      </c>
      <c r="O41" s="383">
        <v>5</v>
      </c>
      <c r="P41" s="383" t="s">
        <v>240</v>
      </c>
      <c r="Q41" s="382">
        <v>601</v>
      </c>
      <c r="R41" s="382">
        <v>350</v>
      </c>
      <c r="S41" s="382">
        <v>601</v>
      </c>
      <c r="T41" s="382">
        <v>350</v>
      </c>
    </row>
    <row r="42" spans="1:20">
      <c r="A42" s="383">
        <v>6</v>
      </c>
      <c r="B42" s="383" t="s">
        <v>241</v>
      </c>
      <c r="C42" s="382">
        <v>806</v>
      </c>
      <c r="D42" s="382">
        <v>248</v>
      </c>
      <c r="E42" s="382">
        <v>713</v>
      </c>
      <c r="F42" s="382">
        <v>211</v>
      </c>
      <c r="O42" s="383">
        <v>6</v>
      </c>
      <c r="P42" s="383" t="s">
        <v>241</v>
      </c>
      <c r="Q42" s="382">
        <v>161</v>
      </c>
      <c r="R42" s="382">
        <v>91</v>
      </c>
      <c r="S42" s="382">
        <v>161</v>
      </c>
      <c r="T42" s="382">
        <v>91</v>
      </c>
    </row>
    <row r="43" spans="1:20">
      <c r="A43" s="383">
        <v>7</v>
      </c>
      <c r="B43" s="383" t="s">
        <v>242</v>
      </c>
      <c r="C43" s="382">
        <v>255</v>
      </c>
      <c r="D43" s="382">
        <v>50</v>
      </c>
      <c r="E43" s="382">
        <v>255</v>
      </c>
      <c r="F43" s="382">
        <v>50</v>
      </c>
      <c r="O43" s="383">
        <v>7</v>
      </c>
      <c r="P43" s="383" t="s">
        <v>242</v>
      </c>
      <c r="Q43" s="382">
        <v>52</v>
      </c>
      <c r="R43" s="382">
        <v>14</v>
      </c>
      <c r="S43" s="382">
        <v>52</v>
      </c>
      <c r="T43" s="382">
        <v>14</v>
      </c>
    </row>
    <row r="44" spans="1:20">
      <c r="A44" s="383">
        <v>8</v>
      </c>
      <c r="B44" s="383" t="s">
        <v>243</v>
      </c>
      <c r="C44" s="382">
        <v>91</v>
      </c>
      <c r="D44" s="382">
        <v>24</v>
      </c>
      <c r="E44" s="382">
        <v>91</v>
      </c>
      <c r="F44" s="382">
        <v>24</v>
      </c>
      <c r="O44" s="383">
        <v>8</v>
      </c>
      <c r="P44" s="383" t="s">
        <v>243</v>
      </c>
      <c r="Q44" s="382">
        <v>12</v>
      </c>
      <c r="R44" s="382">
        <v>4</v>
      </c>
      <c r="S44" s="382">
        <v>12</v>
      </c>
      <c r="T44" s="382">
        <v>4</v>
      </c>
    </row>
    <row r="45" spans="1:20">
      <c r="A45" s="383">
        <v>9</v>
      </c>
      <c r="B45" s="383" t="s">
        <v>253</v>
      </c>
      <c r="C45" s="382">
        <v>96</v>
      </c>
      <c r="D45" s="382">
        <v>52</v>
      </c>
      <c r="E45" s="382">
        <v>96</v>
      </c>
      <c r="F45" s="382">
        <v>52</v>
      </c>
      <c r="O45" s="383">
        <v>9</v>
      </c>
      <c r="P45" s="383" t="s">
        <v>253</v>
      </c>
      <c r="Q45" s="382"/>
      <c r="R45" s="382"/>
      <c r="S45" s="382"/>
      <c r="T45" s="382"/>
    </row>
    <row r="46" spans="1:20">
      <c r="A46" s="383">
        <v>10</v>
      </c>
      <c r="B46" s="383" t="s">
        <v>254</v>
      </c>
      <c r="C46" s="382">
        <v>704</v>
      </c>
      <c r="D46" s="382">
        <v>273</v>
      </c>
      <c r="E46" s="382">
        <v>704</v>
      </c>
      <c r="F46" s="382">
        <v>273</v>
      </c>
      <c r="O46" s="383">
        <v>10</v>
      </c>
      <c r="P46" s="383" t="s">
        <v>254</v>
      </c>
      <c r="Q46" s="382"/>
      <c r="R46" s="382"/>
      <c r="S46" s="382"/>
      <c r="T46" s="382"/>
    </row>
    <row r="47" spans="1:20">
      <c r="A47" s="388"/>
      <c r="B47" s="388"/>
      <c r="C47" s="387"/>
      <c r="D47" s="387"/>
      <c r="E47" s="387"/>
      <c r="F47" s="387"/>
      <c r="O47" s="388"/>
      <c r="P47" s="388"/>
      <c r="Q47" s="387"/>
      <c r="R47" s="387"/>
      <c r="S47" s="387"/>
      <c r="T47" s="387"/>
    </row>
    <row r="48" spans="1:20">
      <c r="F48"/>
      <c r="G48"/>
      <c r="H48"/>
      <c r="I48"/>
      <c r="J48"/>
    </row>
    <row r="49" spans="1:28">
      <c r="B49" s="408"/>
      <c r="C49" s="409" t="s">
        <v>244</v>
      </c>
      <c r="D49" s="410"/>
      <c r="E49" s="410"/>
      <c r="F49" s="410"/>
      <c r="G49" s="410"/>
      <c r="H49" s="410"/>
      <c r="I49" s="410"/>
      <c r="J49" s="408"/>
      <c r="K49" s="408"/>
      <c r="M49" s="408"/>
      <c r="N49" s="408"/>
      <c r="P49" s="408"/>
      <c r="Q49" s="409" t="s">
        <v>244</v>
      </c>
      <c r="R49" s="410"/>
      <c r="S49" s="410"/>
      <c r="T49" s="410"/>
      <c r="U49" s="410"/>
      <c r="V49" s="410"/>
      <c r="W49" s="410"/>
      <c r="X49" s="408"/>
      <c r="Y49" s="408"/>
      <c r="AA49" s="408"/>
      <c r="AB49" s="408"/>
    </row>
    <row r="50" spans="1:28">
      <c r="B50" s="408"/>
      <c r="C50" s="409" t="s">
        <v>915</v>
      </c>
      <c r="D50" s="410"/>
      <c r="E50" s="410"/>
      <c r="F50" s="410"/>
      <c r="G50" s="410"/>
      <c r="H50" s="410"/>
      <c r="I50" s="410"/>
      <c r="J50" s="408"/>
      <c r="K50" s="408"/>
      <c r="M50" s="408"/>
      <c r="N50" s="408"/>
      <c r="P50" s="408"/>
      <c r="Q50" s="409" t="s">
        <v>915</v>
      </c>
      <c r="R50" s="410"/>
      <c r="S50" s="410"/>
      <c r="T50" s="410"/>
      <c r="U50" s="410"/>
      <c r="V50" s="410"/>
      <c r="W50" s="410"/>
      <c r="X50" s="408"/>
      <c r="Y50" s="408"/>
      <c r="AA50" s="408"/>
      <c r="AB50" s="408"/>
    </row>
    <row r="51" spans="1:28">
      <c r="A51" s="373"/>
      <c r="B51" s="374" t="s">
        <v>245</v>
      </c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4" t="s">
        <v>245</v>
      </c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</row>
    <row r="52" spans="1:28">
      <c r="A52" s="375" t="s">
        <v>52</v>
      </c>
      <c r="B52" s="376" t="s">
        <v>52</v>
      </c>
      <c r="C52" s="377" t="s">
        <v>246</v>
      </c>
      <c r="D52" s="378"/>
      <c r="E52" s="377" t="s">
        <v>247</v>
      </c>
      <c r="F52" s="378"/>
      <c r="G52" s="377" t="s">
        <v>248</v>
      </c>
      <c r="H52" s="378"/>
      <c r="I52" s="377" t="s">
        <v>249</v>
      </c>
      <c r="J52" s="378"/>
      <c r="K52" s="377" t="s">
        <v>250</v>
      </c>
      <c r="L52" s="378"/>
      <c r="M52" s="377" t="s">
        <v>251</v>
      </c>
      <c r="N52" s="379"/>
      <c r="O52" s="375" t="s">
        <v>52</v>
      </c>
      <c r="P52" s="376" t="s">
        <v>52</v>
      </c>
      <c r="Q52" s="377" t="s">
        <v>246</v>
      </c>
      <c r="R52" s="378"/>
      <c r="S52" s="377" t="s">
        <v>247</v>
      </c>
      <c r="T52" s="378"/>
      <c r="U52" s="377" t="s">
        <v>248</v>
      </c>
      <c r="V52" s="378"/>
      <c r="W52" s="377" t="s">
        <v>249</v>
      </c>
      <c r="X52" s="378"/>
      <c r="Y52" s="377" t="s">
        <v>250</v>
      </c>
      <c r="Z52" s="378"/>
      <c r="AA52" s="377" t="s">
        <v>251</v>
      </c>
      <c r="AB52" s="379"/>
    </row>
    <row r="53" spans="1:28">
      <c r="A53" s="380" t="s">
        <v>208</v>
      </c>
      <c r="B53" s="381" t="s">
        <v>252</v>
      </c>
      <c r="C53" s="376" t="s">
        <v>44</v>
      </c>
      <c r="D53" s="376" t="s">
        <v>45</v>
      </c>
      <c r="E53" s="376" t="s">
        <v>44</v>
      </c>
      <c r="F53" s="376" t="s">
        <v>45</v>
      </c>
      <c r="G53" s="376" t="s">
        <v>44</v>
      </c>
      <c r="H53" s="376" t="s">
        <v>45</v>
      </c>
      <c r="I53" s="376" t="s">
        <v>44</v>
      </c>
      <c r="J53" s="376" t="s">
        <v>45</v>
      </c>
      <c r="K53" s="376" t="s">
        <v>44</v>
      </c>
      <c r="L53" s="376" t="s">
        <v>45</v>
      </c>
      <c r="M53" s="376" t="s">
        <v>44</v>
      </c>
      <c r="N53" s="376" t="s">
        <v>45</v>
      </c>
      <c r="O53" s="380" t="s">
        <v>208</v>
      </c>
      <c r="P53" s="381" t="s">
        <v>252</v>
      </c>
      <c r="Q53" s="376" t="s">
        <v>44</v>
      </c>
      <c r="R53" s="376" t="s">
        <v>45</v>
      </c>
      <c r="S53" s="376" t="s">
        <v>44</v>
      </c>
      <c r="T53" s="376" t="s">
        <v>45</v>
      </c>
      <c r="U53" s="376" t="s">
        <v>44</v>
      </c>
      <c r="V53" s="376" t="s">
        <v>45</v>
      </c>
      <c r="W53" s="376" t="s">
        <v>44</v>
      </c>
      <c r="X53" s="376" t="s">
        <v>45</v>
      </c>
      <c r="Y53" s="376" t="s">
        <v>44</v>
      </c>
      <c r="Z53" s="376" t="s">
        <v>45</v>
      </c>
      <c r="AA53" s="376" t="s">
        <v>44</v>
      </c>
      <c r="AB53" s="376" t="s">
        <v>45</v>
      </c>
    </row>
    <row r="54" spans="1:28">
      <c r="A54" s="770" t="s">
        <v>880</v>
      </c>
      <c r="B54" s="771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770" t="s">
        <v>914</v>
      </c>
      <c r="P54" s="771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</row>
    <row r="55" spans="1:28">
      <c r="A55" s="382">
        <v>1</v>
      </c>
      <c r="B55" s="383" t="s">
        <v>881</v>
      </c>
      <c r="C55" s="461">
        <v>139</v>
      </c>
      <c r="D55" s="461">
        <v>0</v>
      </c>
      <c r="E55" s="461">
        <v>44</v>
      </c>
      <c r="F55" s="461">
        <v>0</v>
      </c>
      <c r="G55" s="461">
        <v>45</v>
      </c>
      <c r="H55" s="461">
        <v>0</v>
      </c>
      <c r="I55" s="461">
        <v>24</v>
      </c>
      <c r="J55" s="461">
        <v>0</v>
      </c>
      <c r="K55" s="461">
        <v>25</v>
      </c>
      <c r="L55" s="461">
        <v>0</v>
      </c>
      <c r="M55" s="461">
        <v>45</v>
      </c>
      <c r="N55" s="461">
        <v>0</v>
      </c>
      <c r="O55" s="382">
        <v>1</v>
      </c>
      <c r="P55" s="383" t="s">
        <v>913</v>
      </c>
      <c r="Q55" s="382">
        <v>152</v>
      </c>
      <c r="R55" s="382">
        <v>48</v>
      </c>
      <c r="S55" s="382">
        <v>26</v>
      </c>
      <c r="T55" s="382">
        <v>8</v>
      </c>
      <c r="U55" s="382">
        <v>26</v>
      </c>
      <c r="V55" s="382">
        <v>8</v>
      </c>
      <c r="W55" s="382">
        <v>38</v>
      </c>
      <c r="X55" s="382">
        <v>12</v>
      </c>
      <c r="Y55" s="382">
        <v>28</v>
      </c>
      <c r="Z55" s="382">
        <v>11</v>
      </c>
      <c r="AA55" s="383">
        <v>60</v>
      </c>
      <c r="AB55" s="382">
        <v>17</v>
      </c>
    </row>
    <row r="56" spans="1:28">
      <c r="A56" s="382">
        <v>2</v>
      </c>
      <c r="B56" s="383" t="s">
        <v>882</v>
      </c>
      <c r="C56" s="461">
        <v>114</v>
      </c>
      <c r="D56" s="461">
        <v>0</v>
      </c>
      <c r="E56" s="461">
        <v>43</v>
      </c>
      <c r="F56" s="461">
        <v>0</v>
      </c>
      <c r="G56" s="461">
        <v>43</v>
      </c>
      <c r="H56" s="461">
        <v>0</v>
      </c>
      <c r="I56" s="461">
        <v>25</v>
      </c>
      <c r="J56" s="461">
        <v>0</v>
      </c>
      <c r="K56" s="461">
        <v>25</v>
      </c>
      <c r="L56" s="461">
        <v>0</v>
      </c>
      <c r="M56" s="461">
        <v>21</v>
      </c>
      <c r="N56" s="461">
        <v>0</v>
      </c>
      <c r="O56" s="382"/>
      <c r="P56" s="383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3" t="s">
        <v>1221</v>
      </c>
      <c r="AB56" s="382"/>
    </row>
    <row r="57" spans="1:28">
      <c r="A57" s="382">
        <v>3</v>
      </c>
      <c r="B57" s="383" t="s">
        <v>883</v>
      </c>
      <c r="C57" s="461">
        <v>136</v>
      </c>
      <c r="D57" s="461">
        <v>0</v>
      </c>
      <c r="E57" s="461">
        <v>59</v>
      </c>
      <c r="F57" s="461">
        <v>0</v>
      </c>
      <c r="G57" s="461">
        <v>63</v>
      </c>
      <c r="H57" s="461">
        <v>0</v>
      </c>
      <c r="I57" s="461">
        <v>24</v>
      </c>
      <c r="J57" s="461">
        <v>0</v>
      </c>
      <c r="K57" s="461">
        <v>29</v>
      </c>
      <c r="L57" s="461">
        <v>0</v>
      </c>
      <c r="M57" s="461">
        <v>20</v>
      </c>
      <c r="N57" s="461">
        <v>0</v>
      </c>
      <c r="O57" s="382"/>
      <c r="P57" s="383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</row>
    <row r="58" spans="1:28">
      <c r="A58" s="382">
        <v>4</v>
      </c>
      <c r="B58" s="383" t="s">
        <v>884</v>
      </c>
      <c r="C58" s="461">
        <v>52</v>
      </c>
      <c r="D58" s="461">
        <v>0</v>
      </c>
      <c r="E58" s="461"/>
      <c r="F58" s="461"/>
      <c r="G58" s="461"/>
      <c r="H58" s="461"/>
      <c r="I58" s="461">
        <v>20</v>
      </c>
      <c r="J58" s="461">
        <v>0</v>
      </c>
      <c r="K58" s="461">
        <v>20</v>
      </c>
      <c r="L58" s="461">
        <v>0</v>
      </c>
      <c r="M58" s="461">
        <v>12</v>
      </c>
      <c r="N58" s="461">
        <v>0</v>
      </c>
      <c r="O58" s="382"/>
      <c r="P58" s="383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</row>
    <row r="59" spans="1:28">
      <c r="A59" s="770" t="s">
        <v>885</v>
      </c>
      <c r="B59" s="771"/>
      <c r="C59" s="461"/>
      <c r="D59" s="461"/>
      <c r="E59" s="461">
        <v>15</v>
      </c>
      <c r="F59" s="461">
        <v>4</v>
      </c>
      <c r="G59" s="461"/>
      <c r="H59" s="461"/>
      <c r="I59" s="461"/>
      <c r="J59" s="461"/>
      <c r="K59" s="461"/>
      <c r="L59" s="461"/>
      <c r="M59" s="461"/>
      <c r="N59" s="461"/>
      <c r="O59" s="382"/>
      <c r="P59" s="383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</row>
    <row r="60" spans="1:28">
      <c r="A60" s="382">
        <v>1</v>
      </c>
      <c r="B60" s="383" t="s">
        <v>886</v>
      </c>
      <c r="C60" s="461">
        <v>67</v>
      </c>
      <c r="D60" s="461">
        <v>30</v>
      </c>
      <c r="E60" s="461">
        <v>25</v>
      </c>
      <c r="F60" s="461">
        <v>12</v>
      </c>
      <c r="G60" s="461">
        <v>27</v>
      </c>
      <c r="H60" s="461">
        <v>12</v>
      </c>
      <c r="I60" s="461">
        <v>26</v>
      </c>
      <c r="J60" s="461">
        <v>9</v>
      </c>
      <c r="K60" s="461">
        <v>14</v>
      </c>
      <c r="L60" s="461">
        <v>9</v>
      </c>
      <c r="M60" s="461"/>
      <c r="N60" s="461"/>
      <c r="O60" s="382"/>
      <c r="P60" s="383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</row>
    <row r="61" spans="1:28">
      <c r="A61" s="382">
        <v>2</v>
      </c>
      <c r="B61" s="383" t="s">
        <v>887</v>
      </c>
      <c r="C61" s="461">
        <v>135</v>
      </c>
      <c r="D61" s="461">
        <v>77</v>
      </c>
      <c r="E61" s="461">
        <v>35</v>
      </c>
      <c r="F61" s="461">
        <v>22</v>
      </c>
      <c r="G61" s="461">
        <v>39</v>
      </c>
      <c r="H61" s="461">
        <v>24</v>
      </c>
      <c r="I61" s="461">
        <v>70</v>
      </c>
      <c r="J61" s="461">
        <v>35</v>
      </c>
      <c r="K61" s="461">
        <v>26</v>
      </c>
      <c r="L61" s="461">
        <v>18</v>
      </c>
      <c r="M61" s="461"/>
      <c r="N61" s="461"/>
      <c r="O61" s="382"/>
      <c r="P61" s="383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</row>
    <row r="62" spans="1:28">
      <c r="A62" s="382">
        <v>3</v>
      </c>
      <c r="B62" s="383" t="s">
        <v>888</v>
      </c>
      <c r="C62" s="461">
        <v>96</v>
      </c>
      <c r="D62" s="461">
        <v>47</v>
      </c>
      <c r="E62" s="461">
        <v>29</v>
      </c>
      <c r="F62" s="461">
        <v>6</v>
      </c>
      <c r="G62" s="461">
        <v>33</v>
      </c>
      <c r="H62" s="461">
        <v>6</v>
      </c>
      <c r="I62" s="461">
        <v>35</v>
      </c>
      <c r="J62" s="461">
        <v>21</v>
      </c>
      <c r="K62" s="461">
        <v>28</v>
      </c>
      <c r="L62" s="461">
        <v>20</v>
      </c>
      <c r="M62" s="461"/>
      <c r="N62" s="461"/>
      <c r="O62" s="382"/>
      <c r="P62" s="383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</row>
    <row r="63" spans="1:28">
      <c r="A63" s="382">
        <v>4</v>
      </c>
      <c r="B63" s="383" t="s">
        <v>889</v>
      </c>
      <c r="C63" s="461">
        <v>91</v>
      </c>
      <c r="D63" s="461">
        <v>37</v>
      </c>
      <c r="E63" s="461">
        <v>40</v>
      </c>
      <c r="F63" s="461">
        <v>13</v>
      </c>
      <c r="G63" s="461">
        <v>43</v>
      </c>
      <c r="H63" s="461">
        <v>13</v>
      </c>
      <c r="I63" s="461">
        <v>23</v>
      </c>
      <c r="J63" s="461">
        <v>11</v>
      </c>
      <c r="K63" s="461">
        <v>25</v>
      </c>
      <c r="L63" s="461">
        <v>13</v>
      </c>
      <c r="M63" s="461"/>
      <c r="N63" s="461"/>
      <c r="O63" s="382"/>
      <c r="P63" s="383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</row>
    <row r="64" spans="1:28">
      <c r="A64" s="382">
        <v>5</v>
      </c>
      <c r="B64" s="383" t="s">
        <v>890</v>
      </c>
      <c r="C64" s="461">
        <v>90</v>
      </c>
      <c r="D64" s="461">
        <v>44</v>
      </c>
      <c r="E64" s="461">
        <v>39</v>
      </c>
      <c r="F64" s="461">
        <v>16</v>
      </c>
      <c r="G64" s="461">
        <v>43</v>
      </c>
      <c r="H64" s="461">
        <v>18</v>
      </c>
      <c r="I64" s="461">
        <v>19</v>
      </c>
      <c r="J64" s="461">
        <v>9</v>
      </c>
      <c r="K64" s="461">
        <v>28</v>
      </c>
      <c r="L64" s="461">
        <v>17</v>
      </c>
      <c r="M64" s="461"/>
      <c r="N64" s="461"/>
      <c r="O64" s="382"/>
      <c r="P64" s="383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</row>
    <row r="65" spans="1:29">
      <c r="A65" s="770" t="s">
        <v>891</v>
      </c>
      <c r="B65" s="77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1:29">
      <c r="A66" s="382">
        <v>1</v>
      </c>
      <c r="B66" s="383" t="s">
        <v>892</v>
      </c>
      <c r="C66" s="461">
        <v>210</v>
      </c>
      <c r="D66" s="461">
        <v>71</v>
      </c>
      <c r="E66" s="461">
        <v>50</v>
      </c>
      <c r="F66" s="461">
        <v>16</v>
      </c>
      <c r="G66" s="461">
        <v>55</v>
      </c>
      <c r="H66" s="461">
        <v>17</v>
      </c>
      <c r="I66" s="461">
        <v>64</v>
      </c>
      <c r="J66" s="461">
        <v>25</v>
      </c>
      <c r="K66" s="461">
        <v>47</v>
      </c>
      <c r="L66" s="461">
        <v>25</v>
      </c>
      <c r="M66" s="461">
        <v>44</v>
      </c>
      <c r="N66" s="461">
        <v>14</v>
      </c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1:29">
      <c r="A67" s="382">
        <v>3</v>
      </c>
      <c r="B67" s="383" t="s">
        <v>893</v>
      </c>
      <c r="C67" s="461">
        <v>176</v>
      </c>
      <c r="D67" s="461">
        <v>13</v>
      </c>
      <c r="E67" s="462">
        <v>70</v>
      </c>
      <c r="F67" s="462">
        <v>3</v>
      </c>
      <c r="G67" s="461">
        <v>72</v>
      </c>
      <c r="H67" s="461">
        <v>3</v>
      </c>
      <c r="I67" s="461">
        <v>45</v>
      </c>
      <c r="J67" s="461">
        <v>6</v>
      </c>
      <c r="K67" s="461">
        <v>44</v>
      </c>
      <c r="L67" s="461">
        <v>4</v>
      </c>
      <c r="M67" s="461">
        <v>15</v>
      </c>
      <c r="N67" s="461">
        <v>0</v>
      </c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</row>
    <row r="68" spans="1:29">
      <c r="A68" s="382">
        <v>4</v>
      </c>
      <c r="B68" s="383" t="s">
        <v>894</v>
      </c>
      <c r="C68" s="461">
        <v>71</v>
      </c>
      <c r="D68" s="461">
        <v>32</v>
      </c>
      <c r="E68" s="462">
        <v>25</v>
      </c>
      <c r="F68" s="462">
        <v>9</v>
      </c>
      <c r="G68" s="461">
        <v>26</v>
      </c>
      <c r="H68" s="461">
        <v>9</v>
      </c>
      <c r="I68" s="461">
        <v>18</v>
      </c>
      <c r="J68" s="461">
        <v>11</v>
      </c>
      <c r="K68" s="461">
        <v>15</v>
      </c>
      <c r="L68" s="461">
        <v>8</v>
      </c>
      <c r="M68" s="461">
        <v>12</v>
      </c>
      <c r="N68" s="461">
        <v>4</v>
      </c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1:29">
      <c r="A69" s="384"/>
      <c r="B69" s="385" t="s">
        <v>895</v>
      </c>
      <c r="C69" s="461">
        <v>77</v>
      </c>
      <c r="D69" s="462">
        <v>29</v>
      </c>
      <c r="E69" s="462">
        <v>30</v>
      </c>
      <c r="F69" s="462">
        <v>13</v>
      </c>
      <c r="G69" s="461">
        <v>42</v>
      </c>
      <c r="H69" s="461">
        <v>14</v>
      </c>
      <c r="I69" s="461">
        <v>35</v>
      </c>
      <c r="J69" s="461">
        <v>15</v>
      </c>
      <c r="K69" s="461"/>
      <c r="L69" s="461"/>
      <c r="M69" s="461"/>
      <c r="N69" s="461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1:29">
      <c r="A70" s="770" t="s">
        <v>896</v>
      </c>
      <c r="B70" s="771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</row>
    <row r="71" spans="1:29">
      <c r="A71" s="382">
        <v>1</v>
      </c>
      <c r="B71" s="383" t="s">
        <v>897</v>
      </c>
      <c r="C71" s="461">
        <v>45</v>
      </c>
      <c r="D71" s="461">
        <v>0</v>
      </c>
      <c r="E71" s="462">
        <v>8</v>
      </c>
      <c r="F71" s="462">
        <v>0</v>
      </c>
      <c r="G71" s="461">
        <v>8</v>
      </c>
      <c r="H71" s="461">
        <v>0</v>
      </c>
      <c r="I71" s="461">
        <v>9</v>
      </c>
      <c r="J71" s="461">
        <v>0</v>
      </c>
      <c r="K71" s="461">
        <v>12</v>
      </c>
      <c r="L71" s="461">
        <v>0</v>
      </c>
      <c r="M71" s="461">
        <v>16</v>
      </c>
      <c r="N71" s="461">
        <v>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1:29">
      <c r="A72" s="382">
        <v>2</v>
      </c>
      <c r="B72" s="383" t="s">
        <v>898</v>
      </c>
      <c r="C72" s="461">
        <v>78</v>
      </c>
      <c r="D72" s="461">
        <v>0</v>
      </c>
      <c r="E72" s="462">
        <v>20</v>
      </c>
      <c r="F72" s="462">
        <v>0</v>
      </c>
      <c r="G72" s="461">
        <v>21</v>
      </c>
      <c r="H72" s="461">
        <v>0</v>
      </c>
      <c r="I72" s="461">
        <v>23</v>
      </c>
      <c r="J72" s="461">
        <v>0</v>
      </c>
      <c r="K72" s="461">
        <v>18</v>
      </c>
      <c r="L72" s="461">
        <v>0</v>
      </c>
      <c r="M72" s="461">
        <v>16</v>
      </c>
      <c r="N72" s="461">
        <v>0</v>
      </c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1:29">
      <c r="A73" s="770" t="s">
        <v>899</v>
      </c>
      <c r="B73" s="77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1:29">
      <c r="A74" s="382">
        <v>1</v>
      </c>
      <c r="B74" s="383" t="s">
        <v>900</v>
      </c>
      <c r="C74" s="461">
        <v>58</v>
      </c>
      <c r="D74" s="461">
        <v>0</v>
      </c>
      <c r="E74" s="461">
        <v>10</v>
      </c>
      <c r="F74" s="461">
        <v>0</v>
      </c>
      <c r="G74" s="461">
        <v>10</v>
      </c>
      <c r="H74" s="461">
        <v>0</v>
      </c>
      <c r="I74" s="461">
        <v>18</v>
      </c>
      <c r="J74" s="461">
        <v>0</v>
      </c>
      <c r="K74" s="461">
        <v>17</v>
      </c>
      <c r="L74" s="461">
        <v>0</v>
      </c>
      <c r="M74" s="461">
        <v>13</v>
      </c>
      <c r="N74" s="461">
        <v>0</v>
      </c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1:29">
      <c r="A75" s="382">
        <v>2</v>
      </c>
      <c r="B75" s="383" t="s">
        <v>901</v>
      </c>
      <c r="C75" s="461">
        <v>56</v>
      </c>
      <c r="D75" s="461">
        <v>0</v>
      </c>
      <c r="E75" s="461">
        <v>7</v>
      </c>
      <c r="F75" s="461">
        <v>0</v>
      </c>
      <c r="G75" s="461">
        <v>7</v>
      </c>
      <c r="H75" s="461">
        <v>0</v>
      </c>
      <c r="I75" s="461">
        <v>17</v>
      </c>
      <c r="J75" s="461">
        <v>0</v>
      </c>
      <c r="K75" s="461">
        <v>18</v>
      </c>
      <c r="L75" s="461">
        <v>0</v>
      </c>
      <c r="M75" s="461">
        <v>14</v>
      </c>
      <c r="N75" s="461">
        <v>0</v>
      </c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1:29">
      <c r="A76" s="382"/>
      <c r="B76" s="385" t="s">
        <v>902</v>
      </c>
      <c r="C76" s="462">
        <v>28</v>
      </c>
      <c r="D76" s="462">
        <v>3</v>
      </c>
      <c r="E76" s="462">
        <v>7</v>
      </c>
      <c r="F76" s="462">
        <v>0</v>
      </c>
      <c r="G76" s="462">
        <v>7</v>
      </c>
      <c r="H76" s="461">
        <v>0</v>
      </c>
      <c r="I76" s="461">
        <v>21</v>
      </c>
      <c r="J76" s="461">
        <v>3</v>
      </c>
      <c r="K76" s="461"/>
      <c r="L76" s="461"/>
      <c r="M76" s="461"/>
      <c r="N76" s="461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1:29">
      <c r="A77" s="382"/>
      <c r="B77" s="385" t="s">
        <v>903</v>
      </c>
      <c r="C77" s="462">
        <v>26</v>
      </c>
      <c r="D77" s="462">
        <v>7</v>
      </c>
      <c r="E77" s="462">
        <v>9</v>
      </c>
      <c r="F77" s="462">
        <v>2</v>
      </c>
      <c r="G77" s="462">
        <v>10</v>
      </c>
      <c r="H77" s="462">
        <v>2</v>
      </c>
      <c r="I77" s="462">
        <v>16</v>
      </c>
      <c r="J77" s="462">
        <v>5</v>
      </c>
      <c r="K77" s="462"/>
      <c r="L77" s="462"/>
      <c r="M77" s="461"/>
      <c r="N77" s="461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1:29">
      <c r="A78" s="770" t="s">
        <v>904</v>
      </c>
      <c r="B78" s="77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1:29">
      <c r="A79" s="382">
        <v>1</v>
      </c>
      <c r="B79" s="383" t="s">
        <v>905</v>
      </c>
      <c r="C79" s="461">
        <v>83</v>
      </c>
      <c r="D79" s="461">
        <v>11</v>
      </c>
      <c r="E79" s="461">
        <v>23</v>
      </c>
      <c r="F79" s="461">
        <v>3</v>
      </c>
      <c r="G79" s="461">
        <v>24</v>
      </c>
      <c r="H79" s="461">
        <v>3</v>
      </c>
      <c r="I79" s="461">
        <v>33</v>
      </c>
      <c r="J79" s="461">
        <v>7</v>
      </c>
      <c r="K79" s="461">
        <v>19</v>
      </c>
      <c r="L79" s="461">
        <v>1</v>
      </c>
      <c r="M79" s="461">
        <v>7</v>
      </c>
      <c r="N79" s="461">
        <v>0</v>
      </c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1:29">
      <c r="A80" s="770" t="s">
        <v>906</v>
      </c>
      <c r="B80" s="77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1:29">
      <c r="A81" s="382">
        <v>1</v>
      </c>
      <c r="B81" s="383" t="s">
        <v>1165</v>
      </c>
      <c r="C81" s="461">
        <v>22</v>
      </c>
      <c r="D81" s="461">
        <v>2</v>
      </c>
      <c r="E81" s="461">
        <v>22</v>
      </c>
      <c r="F81" s="461">
        <v>2</v>
      </c>
      <c r="G81" s="461">
        <v>22</v>
      </c>
      <c r="H81" s="461">
        <v>2</v>
      </c>
      <c r="I81" s="461"/>
      <c r="J81" s="461"/>
      <c r="K81" s="461"/>
      <c r="L81" s="461"/>
      <c r="M81" s="461"/>
      <c r="N81" s="461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1:29">
      <c r="A82" s="384">
        <v>2</v>
      </c>
      <c r="B82" s="386" t="s">
        <v>1166</v>
      </c>
      <c r="C82" s="461">
        <v>51</v>
      </c>
      <c r="D82" s="461">
        <v>2</v>
      </c>
      <c r="E82" s="461"/>
      <c r="F82" s="461"/>
      <c r="G82" s="461"/>
      <c r="H82" s="461"/>
      <c r="I82" s="461">
        <v>51</v>
      </c>
      <c r="J82" s="461">
        <v>2</v>
      </c>
      <c r="K82" s="461"/>
      <c r="L82" s="461"/>
      <c r="M82" s="461"/>
      <c r="N82" s="461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1:29">
      <c r="A83" s="384">
        <v>3</v>
      </c>
      <c r="B83" s="386" t="s">
        <v>1163</v>
      </c>
      <c r="C83" s="461">
        <v>37</v>
      </c>
      <c r="D83" s="461">
        <v>1</v>
      </c>
      <c r="E83" s="461"/>
      <c r="F83" s="461"/>
      <c r="G83" s="461"/>
      <c r="H83" s="461"/>
      <c r="I83" s="461"/>
      <c r="J83" s="461"/>
      <c r="K83" s="461">
        <v>14</v>
      </c>
      <c r="L83" s="461">
        <v>0</v>
      </c>
      <c r="M83" s="461">
        <v>23</v>
      </c>
      <c r="N83" s="461">
        <v>1</v>
      </c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1:29">
      <c r="A84" s="384"/>
      <c r="B84" s="385" t="s">
        <v>907</v>
      </c>
      <c r="C84" s="461">
        <v>201</v>
      </c>
      <c r="D84" s="461">
        <v>58</v>
      </c>
      <c r="E84" s="461">
        <v>25</v>
      </c>
      <c r="F84" s="461">
        <v>8</v>
      </c>
      <c r="G84" s="461">
        <v>35</v>
      </c>
      <c r="H84" s="461">
        <v>8</v>
      </c>
      <c r="I84" s="461">
        <v>63</v>
      </c>
      <c r="J84" s="461">
        <v>13</v>
      </c>
      <c r="K84" s="461">
        <v>103</v>
      </c>
      <c r="L84" s="461">
        <v>37</v>
      </c>
      <c r="M84" s="461"/>
      <c r="N84" s="461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1:29">
      <c r="A85" s="770" t="s">
        <v>908</v>
      </c>
      <c r="B85" s="771"/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1:29">
      <c r="A86" s="382">
        <v>1</v>
      </c>
      <c r="B86" s="383" t="s">
        <v>1163</v>
      </c>
      <c r="C86" s="461">
        <v>40</v>
      </c>
      <c r="D86" s="461">
        <v>11</v>
      </c>
      <c r="E86" s="461"/>
      <c r="F86" s="461"/>
      <c r="G86" s="461"/>
      <c r="H86" s="461"/>
      <c r="I86" s="461"/>
      <c r="J86" s="461"/>
      <c r="K86" s="461">
        <v>13</v>
      </c>
      <c r="L86" s="461">
        <v>2</v>
      </c>
      <c r="M86" s="461">
        <v>27</v>
      </c>
      <c r="N86" s="461">
        <v>9</v>
      </c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1:29">
      <c r="A87" s="382">
        <v>2</v>
      </c>
      <c r="B87" s="383" t="s">
        <v>1164</v>
      </c>
      <c r="C87" s="461">
        <v>67</v>
      </c>
      <c r="D87" s="461">
        <v>32</v>
      </c>
      <c r="E87" s="461">
        <v>38</v>
      </c>
      <c r="F87" s="461">
        <v>15</v>
      </c>
      <c r="G87" s="461">
        <v>38</v>
      </c>
      <c r="H87" s="461">
        <v>15</v>
      </c>
      <c r="I87" s="461">
        <v>29</v>
      </c>
      <c r="J87" s="461">
        <v>17</v>
      </c>
      <c r="K87" s="461"/>
      <c r="L87" s="461"/>
      <c r="M87" s="461"/>
      <c r="N87" s="461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1:29">
      <c r="A88" s="770" t="s">
        <v>909</v>
      </c>
      <c r="B88" s="77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1:29">
      <c r="A89" s="382">
        <v>1</v>
      </c>
      <c r="B89" s="383" t="s">
        <v>910</v>
      </c>
      <c r="C89" s="461">
        <v>31</v>
      </c>
      <c r="D89" s="461">
        <v>14</v>
      </c>
      <c r="E89" s="461">
        <v>13</v>
      </c>
      <c r="F89" s="461">
        <v>7</v>
      </c>
      <c r="G89" s="461">
        <v>13</v>
      </c>
      <c r="H89" s="461">
        <v>7</v>
      </c>
      <c r="I89" s="461">
        <v>11</v>
      </c>
      <c r="J89" s="461">
        <v>3</v>
      </c>
      <c r="K89" s="461">
        <v>7</v>
      </c>
      <c r="L89" s="461">
        <v>4</v>
      </c>
      <c r="M89" s="461"/>
      <c r="N89" s="461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1:29">
      <c r="A90" s="382">
        <v>2</v>
      </c>
      <c r="B90" s="383" t="s">
        <v>911</v>
      </c>
      <c r="C90" s="461">
        <v>65</v>
      </c>
      <c r="D90" s="461">
        <v>22</v>
      </c>
      <c r="E90" s="461">
        <v>21</v>
      </c>
      <c r="F90" s="461">
        <v>7</v>
      </c>
      <c r="G90" s="461">
        <v>21</v>
      </c>
      <c r="H90" s="461">
        <v>7</v>
      </c>
      <c r="I90" s="461">
        <v>18</v>
      </c>
      <c r="J90" s="461">
        <v>5</v>
      </c>
      <c r="K90" s="461">
        <v>12</v>
      </c>
      <c r="L90" s="461">
        <v>6</v>
      </c>
      <c r="M90" s="461">
        <v>14</v>
      </c>
      <c r="N90" s="461">
        <v>4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1:29">
      <c r="A91" s="382">
        <v>3</v>
      </c>
      <c r="B91" s="383" t="s">
        <v>912</v>
      </c>
      <c r="C91" s="462">
        <v>102</v>
      </c>
      <c r="D91" s="462">
        <v>34</v>
      </c>
      <c r="E91" s="462">
        <v>33</v>
      </c>
      <c r="F91" s="462">
        <v>15</v>
      </c>
      <c r="G91" s="462">
        <v>33</v>
      </c>
      <c r="H91" s="462">
        <v>15</v>
      </c>
      <c r="I91" s="462">
        <v>23</v>
      </c>
      <c r="J91" s="462">
        <v>4</v>
      </c>
      <c r="K91" s="462">
        <v>23</v>
      </c>
      <c r="L91" s="462">
        <v>11</v>
      </c>
      <c r="M91" s="462">
        <v>23</v>
      </c>
      <c r="N91" s="462">
        <v>4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1:29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1:29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1:29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1:29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1:29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1:14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1:14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1:14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1:14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1:14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1:14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1:14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1:14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1:14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1:14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1:14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1:14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</row>
    <row r="110" spans="1:14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</row>
    <row r="111" spans="1:14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1:14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1:14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1:14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1:14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1:14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1:14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1:14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1:14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1:14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1:14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1:14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1:14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1:14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1:14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1:17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1:17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1:17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1:17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1:17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1:17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7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7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1:17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1:17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1:17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1:17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1:17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1:17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</sheetData>
  <mergeCells count="22">
    <mergeCell ref="A88:B88"/>
    <mergeCell ref="A4:A5"/>
    <mergeCell ref="B4:B5"/>
    <mergeCell ref="O4:O5"/>
    <mergeCell ref="P4:P5"/>
    <mergeCell ref="A70:B70"/>
    <mergeCell ref="A73:B73"/>
    <mergeCell ref="A78:B78"/>
    <mergeCell ref="A80:B80"/>
    <mergeCell ref="A85:B85"/>
    <mergeCell ref="A15:A16"/>
    <mergeCell ref="B15:B16"/>
    <mergeCell ref="C15:D15"/>
    <mergeCell ref="E15:F15"/>
    <mergeCell ref="A54:B54"/>
    <mergeCell ref="A59:B59"/>
    <mergeCell ref="A65:B65"/>
    <mergeCell ref="O15:O16"/>
    <mergeCell ref="P15:P16"/>
    <mergeCell ref="Q15:R15"/>
    <mergeCell ref="S15:T15"/>
    <mergeCell ref="O54:P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Rregjistrimet 9 Vjeçare</vt:lpstr>
      <vt:lpstr>Balancimi Qershor-Shtator</vt:lpstr>
      <vt:lpstr>Regjistrimet 9 Vjeçare (Moshat)</vt:lpstr>
      <vt:lpstr>Mesues 9 Vj. Shtator</vt:lpstr>
      <vt:lpstr>Kopshte ne shtator</vt:lpstr>
      <vt:lpstr>Regj. e Mesme Shtator, Nxenes</vt:lpstr>
      <vt:lpstr>Regj. e Mesme Shtator, Moshat</vt:lpstr>
      <vt:lpstr>Regj. e Mesme Shtator, Mesues</vt:lpstr>
      <vt:lpstr>Model shtator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shqiponja.lamce</dc:creator>
  <cp:lastModifiedBy>Owner</cp:lastModifiedBy>
  <dcterms:created xsi:type="dcterms:W3CDTF">2012-04-16T07:30:55Z</dcterms:created>
  <dcterms:modified xsi:type="dcterms:W3CDTF">2013-12-23T16:29:54Z</dcterms:modified>
</cp:coreProperties>
</file>